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essing\Desktop\"/>
    </mc:Choice>
  </mc:AlternateContent>
  <xr:revisionPtr revIDLastSave="0" documentId="13_ncr:1_{881132DE-A3DE-4040-A392-694F7362248C}" xr6:coauthVersionLast="36" xr6:coauthVersionMax="36" xr10:uidLastSave="{00000000-0000-0000-0000-000000000000}"/>
  <bookViews>
    <workbookView xWindow="0" yWindow="0" windowWidth="19200" windowHeight="10125" firstSheet="1" activeTab="12" xr2:uid="{00000000-000D-0000-FFFF-FFFF00000000}"/>
  </bookViews>
  <sheets>
    <sheet name="E.C.F. Analysis" sheetId="4" r:id="rId1"/>
    <sheet name="Ash &amp; Berlin" sheetId="5" r:id="rId2"/>
    <sheet name="Bedford" sheetId="6" r:id="rId3"/>
    <sheet name="Dundee Village" sheetId="7" r:id="rId4"/>
    <sheet name="Erie" sheetId="17" r:id="rId5"/>
    <sheet name="07 &amp; 12" sheetId="8" r:id="rId6"/>
    <sheet name="Ida" sheetId="18" r:id="rId7"/>
    <sheet name="Raisinville" sheetId="19" r:id="rId8"/>
    <sheet name="Gen Twp" sheetId="9" r:id="rId9"/>
    <sheet name="Small City" sheetId="10" r:id="rId10"/>
    <sheet name="Mult Res" sheetId="15" r:id="rId11"/>
    <sheet name="Discount Str" sheetId="16" r:id="rId12"/>
    <sheet name="301" sheetId="3" r:id="rId13"/>
    <sheet name="ECF Values" sheetId="14" r:id="rId14"/>
  </sheets>
  <calcPr calcId="191029"/>
</workbook>
</file>

<file path=xl/calcChain.xml><?xml version="1.0" encoding="utf-8"?>
<calcChain xmlns="http://schemas.openxmlformats.org/spreadsheetml/2006/main">
  <c r="I4" i="6" l="1"/>
  <c r="K4" i="6" s="1"/>
  <c r="J35" i="6" l="1"/>
  <c r="G35" i="6"/>
  <c r="D35" i="6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41" i="6"/>
  <c r="K41" i="6" s="1"/>
  <c r="I25" i="6"/>
  <c r="K25" i="6" s="1"/>
  <c r="I24" i="6"/>
  <c r="K24" i="6" s="1"/>
  <c r="K37" i="6" l="1"/>
  <c r="I35" i="6"/>
  <c r="K36" i="6" s="1"/>
  <c r="I63" i="8"/>
  <c r="K63" i="8" s="1"/>
  <c r="I13" i="7"/>
  <c r="K13" i="7" s="1"/>
  <c r="I19" i="10" l="1"/>
  <c r="K19" i="10" s="1"/>
  <c r="I17" i="10"/>
  <c r="K17" i="10" s="1"/>
  <c r="I62" i="8" l="1"/>
  <c r="K62" i="8" s="1"/>
  <c r="I28" i="8"/>
  <c r="K28" i="8" s="1"/>
  <c r="I27" i="8"/>
  <c r="K27" i="8" s="1"/>
  <c r="J5" i="19"/>
  <c r="G5" i="19"/>
  <c r="D5" i="19"/>
  <c r="I4" i="19"/>
  <c r="K4" i="19" s="1"/>
  <c r="I3" i="19"/>
  <c r="K3" i="19" s="1"/>
  <c r="I2" i="19"/>
  <c r="K2" i="19" s="1"/>
  <c r="I27" i="9"/>
  <c r="K27" i="9" s="1"/>
  <c r="J5" i="18"/>
  <c r="G5" i="18"/>
  <c r="D5" i="18"/>
  <c r="K4" i="18"/>
  <c r="I3" i="18"/>
  <c r="K3" i="18" s="1"/>
  <c r="I2" i="18"/>
  <c r="K2" i="18" s="1"/>
  <c r="I10" i="17"/>
  <c r="K10" i="17" s="1"/>
  <c r="J5" i="17"/>
  <c r="G5" i="17"/>
  <c r="D5" i="17"/>
  <c r="I4" i="17"/>
  <c r="K4" i="17" s="1"/>
  <c r="I3" i="17"/>
  <c r="K3" i="17" s="1"/>
  <c r="I2" i="17"/>
  <c r="K2" i="17" s="1"/>
  <c r="D24" i="14"/>
  <c r="K7" i="18" l="1"/>
  <c r="I5" i="19"/>
  <c r="K6" i="19" s="1"/>
  <c r="K7" i="19"/>
  <c r="I5" i="18"/>
  <c r="K6" i="18" s="1"/>
  <c r="I5" i="17"/>
  <c r="K6" i="17" s="1"/>
  <c r="K7" i="17"/>
  <c r="I19" i="6"/>
  <c r="K19" i="6" s="1"/>
  <c r="I111" i="4" l="1"/>
  <c r="K111" i="4" s="1"/>
  <c r="I107" i="4"/>
  <c r="K107" i="4" s="1"/>
  <c r="I106" i="4"/>
  <c r="K106" i="4" s="1"/>
  <c r="I104" i="4"/>
  <c r="K104" i="4" s="1"/>
  <c r="I103" i="4"/>
  <c r="K103" i="4" s="1"/>
  <c r="I95" i="4"/>
  <c r="K95" i="4" s="1"/>
  <c r="I93" i="4"/>
  <c r="K93" i="4" s="1"/>
  <c r="I92" i="4"/>
  <c r="K92" i="4" s="1"/>
  <c r="I94" i="4"/>
  <c r="K94" i="4" s="1"/>
  <c r="I89" i="4"/>
  <c r="K89" i="4" s="1"/>
  <c r="H5" i="3" l="1"/>
  <c r="J5" i="3" s="1"/>
  <c r="H4" i="3"/>
  <c r="J4" i="3" s="1"/>
  <c r="H6" i="3"/>
  <c r="J6" i="3" s="1"/>
  <c r="H3" i="3"/>
  <c r="J3" i="3" s="1"/>
  <c r="J20" i="9" l="1"/>
  <c r="G20" i="9"/>
  <c r="D20" i="9"/>
  <c r="I19" i="9"/>
  <c r="K19" i="9" s="1"/>
  <c r="I18" i="9"/>
  <c r="K18" i="9" s="1"/>
  <c r="I16" i="9"/>
  <c r="K16" i="9" s="1"/>
  <c r="K15" i="9"/>
  <c r="I14" i="9"/>
  <c r="K14" i="9" s="1"/>
  <c r="I5" i="9"/>
  <c r="K5" i="9" s="1"/>
  <c r="I4" i="9"/>
  <c r="K4" i="9" s="1"/>
  <c r="I3" i="9"/>
  <c r="K3" i="9" s="1"/>
  <c r="I25" i="15"/>
  <c r="K25" i="15" s="1"/>
  <c r="J13" i="15"/>
  <c r="G13" i="15"/>
  <c r="D13" i="15"/>
  <c r="I12" i="15"/>
  <c r="K12" i="15" s="1"/>
  <c r="I11" i="15"/>
  <c r="K11" i="15" s="1"/>
  <c r="I9" i="15"/>
  <c r="K9" i="15" s="1"/>
  <c r="I7" i="15"/>
  <c r="K7" i="15" s="1"/>
  <c r="I4" i="15"/>
  <c r="K4" i="15" s="1"/>
  <c r="I3" i="15"/>
  <c r="K3" i="15" s="1"/>
  <c r="I5" i="10"/>
  <c r="K5" i="10" s="1"/>
  <c r="J38" i="5"/>
  <c r="G38" i="5"/>
  <c r="D38" i="5"/>
  <c r="I36" i="5"/>
  <c r="K36" i="5" s="1"/>
  <c r="I7" i="5"/>
  <c r="K7" i="5" s="1"/>
  <c r="J56" i="8"/>
  <c r="G56" i="8"/>
  <c r="D56" i="8"/>
  <c r="I55" i="8"/>
  <c r="K55" i="8" s="1"/>
  <c r="I54" i="8"/>
  <c r="K54" i="8" s="1"/>
  <c r="I50" i="8"/>
  <c r="K50" i="8" s="1"/>
  <c r="J23" i="8"/>
  <c r="G23" i="8"/>
  <c r="D23" i="8"/>
  <c r="I22" i="8"/>
  <c r="K22" i="8" s="1"/>
  <c r="I21" i="8"/>
  <c r="K21" i="8" s="1"/>
  <c r="I20" i="8"/>
  <c r="K20" i="8" s="1"/>
  <c r="I17" i="8"/>
  <c r="K17" i="8" s="1"/>
  <c r="I13" i="8"/>
  <c r="K13" i="8" s="1"/>
  <c r="I40" i="8"/>
  <c r="K40" i="8" s="1"/>
  <c r="I41" i="8"/>
  <c r="K41" i="8" s="1"/>
  <c r="I34" i="8"/>
  <c r="K34" i="8" s="1"/>
  <c r="I4" i="8"/>
  <c r="K4" i="8" s="1"/>
  <c r="J7" i="7"/>
  <c r="G7" i="7"/>
  <c r="D7" i="7"/>
  <c r="I6" i="7"/>
  <c r="K6" i="7" s="1"/>
  <c r="I5" i="7"/>
  <c r="K5" i="7" s="1"/>
  <c r="I4" i="7"/>
  <c r="K4" i="7" s="1"/>
  <c r="I2" i="7"/>
  <c r="K2" i="7" s="1"/>
  <c r="J13" i="6"/>
  <c r="G13" i="6"/>
  <c r="D13" i="6"/>
  <c r="I12" i="6"/>
  <c r="K12" i="6" s="1"/>
  <c r="I10" i="6"/>
  <c r="K10" i="6" s="1"/>
  <c r="I3" i="6"/>
  <c r="K3" i="6" s="1"/>
  <c r="J48" i="5"/>
  <c r="G48" i="5"/>
  <c r="D48" i="5"/>
  <c r="I46" i="5"/>
  <c r="K46" i="5" s="1"/>
  <c r="I19" i="5"/>
  <c r="K19" i="5" s="1"/>
  <c r="I9" i="5"/>
  <c r="K9" i="5" s="1"/>
  <c r="I3" i="5"/>
  <c r="K3" i="5" s="1"/>
  <c r="I108" i="4" l="1"/>
  <c r="K108" i="4" s="1"/>
  <c r="I100" i="4"/>
  <c r="K100" i="4" s="1"/>
  <c r="I99" i="4"/>
  <c r="K99" i="4" s="1"/>
  <c r="I90" i="4"/>
  <c r="K90" i="4" s="1"/>
  <c r="I88" i="4"/>
  <c r="K88" i="4" s="1"/>
  <c r="I86" i="4"/>
  <c r="K86" i="4" s="1"/>
  <c r="I69" i="4"/>
  <c r="K69" i="4" s="1"/>
  <c r="I68" i="4"/>
  <c r="K68" i="4" s="1"/>
  <c r="I67" i="4"/>
  <c r="K67" i="4" s="1"/>
  <c r="I66" i="4"/>
  <c r="K66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4" i="4"/>
  <c r="K54" i="4" s="1"/>
  <c r="I51" i="4"/>
  <c r="K51" i="4" s="1"/>
  <c r="I50" i="4"/>
  <c r="K50" i="4" s="1"/>
  <c r="I48" i="4"/>
  <c r="K48" i="4" s="1"/>
  <c r="I47" i="4"/>
  <c r="K47" i="4" s="1"/>
  <c r="I46" i="4"/>
  <c r="K46" i="4" s="1"/>
  <c r="I45" i="4"/>
  <c r="K45" i="4" s="1"/>
  <c r="I43" i="4"/>
  <c r="K43" i="4" s="1"/>
  <c r="I40" i="4"/>
  <c r="K40" i="4" s="1"/>
  <c r="I39" i="4"/>
  <c r="K39" i="4" s="1"/>
  <c r="K38" i="4"/>
  <c r="I37" i="4"/>
  <c r="K37" i="4" s="1"/>
  <c r="I33" i="4"/>
  <c r="K33" i="4" s="1"/>
  <c r="I32" i="4"/>
  <c r="K32" i="4" s="1"/>
  <c r="I26" i="4"/>
  <c r="K26" i="4" s="1"/>
  <c r="I23" i="4"/>
  <c r="K23" i="4" s="1"/>
  <c r="I22" i="4"/>
  <c r="K22" i="4" s="1"/>
  <c r="I19" i="4"/>
  <c r="K19" i="4" s="1"/>
  <c r="I18" i="4"/>
  <c r="K18" i="4" s="1"/>
  <c r="I16" i="4"/>
  <c r="K16" i="4" s="1"/>
  <c r="I9" i="4"/>
  <c r="K9" i="4" s="1"/>
  <c r="I8" i="4"/>
  <c r="K8" i="4" s="1"/>
  <c r="I5" i="4"/>
  <c r="K5" i="4" s="1"/>
  <c r="I3" i="4"/>
  <c r="K3" i="4" s="1"/>
  <c r="I11" i="3" l="1"/>
  <c r="F11" i="3"/>
  <c r="D11" i="3"/>
  <c r="H10" i="3"/>
  <c r="J10" i="3" s="1"/>
  <c r="H9" i="3"/>
  <c r="J9" i="3" s="1"/>
  <c r="H8" i="3"/>
  <c r="J8" i="3" s="1"/>
  <c r="H7" i="3"/>
  <c r="J7" i="3" s="1"/>
  <c r="J13" i="3" l="1"/>
  <c r="H11" i="3"/>
  <c r="J12" i="3" s="1"/>
  <c r="I5" i="16"/>
  <c r="K5" i="16" s="1"/>
  <c r="I8" i="9" l="1"/>
  <c r="K8" i="9" s="1"/>
  <c r="I7" i="9"/>
  <c r="K7" i="9" s="1"/>
  <c r="I4" i="16" l="1"/>
  <c r="K4" i="16"/>
  <c r="I109" i="4" l="1"/>
  <c r="K109" i="4" s="1"/>
  <c r="I101" i="4"/>
  <c r="K101" i="4" s="1"/>
  <c r="I102" i="4"/>
  <c r="K102" i="4" s="1"/>
  <c r="I97" i="4"/>
  <c r="K97" i="4" s="1"/>
  <c r="I91" i="4"/>
  <c r="K91" i="4" s="1"/>
  <c r="I87" i="4"/>
  <c r="K87" i="4" s="1"/>
  <c r="I85" i="4"/>
  <c r="K85" i="4" s="1"/>
  <c r="I83" i="4"/>
  <c r="K83" i="4" s="1"/>
  <c r="I16" i="10"/>
  <c r="K16" i="10" s="1"/>
  <c r="I25" i="9"/>
  <c r="K25" i="9" s="1"/>
  <c r="I46" i="8"/>
  <c r="K46" i="8" s="1"/>
  <c r="I60" i="8"/>
  <c r="K60" i="8" s="1"/>
  <c r="I26" i="9"/>
  <c r="K26" i="9" s="1"/>
  <c r="I12" i="7"/>
  <c r="K12" i="7" s="1"/>
  <c r="I18" i="6"/>
  <c r="K18" i="6" s="1"/>
  <c r="I42" i="5"/>
  <c r="K42" i="5" s="1"/>
  <c r="I84" i="4"/>
  <c r="K84" i="4" s="1"/>
  <c r="I29" i="5"/>
  <c r="K29" i="5" s="1"/>
  <c r="I28" i="5"/>
  <c r="K28" i="5" s="1"/>
  <c r="J10" i="10"/>
  <c r="G10" i="10"/>
  <c r="D10" i="10"/>
  <c r="I9" i="10"/>
  <c r="K9" i="10" s="1"/>
  <c r="I8" i="10"/>
  <c r="K8" i="10" s="1"/>
  <c r="I7" i="10"/>
  <c r="K7" i="10" s="1"/>
  <c r="I6" i="10"/>
  <c r="K6" i="10" s="1"/>
  <c r="I4" i="10"/>
  <c r="K4" i="10" s="1"/>
  <c r="I3" i="10"/>
  <c r="K3" i="10" s="1"/>
  <c r="I2" i="10"/>
  <c r="K2" i="10" s="1"/>
  <c r="I17" i="9"/>
  <c r="K17" i="9" s="1"/>
  <c r="I13" i="9"/>
  <c r="K13" i="9" s="1"/>
  <c r="I12" i="9"/>
  <c r="K12" i="9" s="1"/>
  <c r="I11" i="9"/>
  <c r="K11" i="9" s="1"/>
  <c r="I10" i="9"/>
  <c r="K10" i="9" s="1"/>
  <c r="I9" i="9"/>
  <c r="K9" i="9" s="1"/>
  <c r="I6" i="9"/>
  <c r="K6" i="9" s="1"/>
  <c r="I2" i="9"/>
  <c r="I53" i="8"/>
  <c r="K53" i="8" s="1"/>
  <c r="I52" i="8"/>
  <c r="K52" i="8" s="1"/>
  <c r="I51" i="8"/>
  <c r="J42" i="8"/>
  <c r="G42" i="8"/>
  <c r="D42" i="8"/>
  <c r="I39" i="8"/>
  <c r="K39" i="8" s="1"/>
  <c r="I38" i="8"/>
  <c r="K38" i="8" s="1"/>
  <c r="I37" i="8"/>
  <c r="K37" i="8" s="1"/>
  <c r="I36" i="8"/>
  <c r="K36" i="8" s="1"/>
  <c r="I35" i="8"/>
  <c r="K35" i="8" s="1"/>
  <c r="I33" i="8"/>
  <c r="K33" i="8" s="1"/>
  <c r="I32" i="8"/>
  <c r="I19" i="8"/>
  <c r="K19" i="8" s="1"/>
  <c r="I18" i="8"/>
  <c r="K18" i="8" s="1"/>
  <c r="I16" i="8"/>
  <c r="K16" i="8" s="1"/>
  <c r="I15" i="8"/>
  <c r="K15" i="8" s="1"/>
  <c r="I14" i="8"/>
  <c r="K14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I5" i="8"/>
  <c r="K5" i="8" s="1"/>
  <c r="I3" i="8"/>
  <c r="K3" i="8" s="1"/>
  <c r="I2" i="8"/>
  <c r="I3" i="7"/>
  <c r="I11" i="6"/>
  <c r="K11" i="6" s="1"/>
  <c r="I9" i="6"/>
  <c r="K9" i="6" s="1"/>
  <c r="I8" i="6"/>
  <c r="K8" i="6" s="1"/>
  <c r="I7" i="6"/>
  <c r="K7" i="6" s="1"/>
  <c r="I6" i="6"/>
  <c r="K6" i="6" s="1"/>
  <c r="I5" i="6"/>
  <c r="K5" i="6" s="1"/>
  <c r="I2" i="6"/>
  <c r="I47" i="5"/>
  <c r="I37" i="5"/>
  <c r="K37" i="5" s="1"/>
  <c r="I35" i="5"/>
  <c r="K35" i="5" s="1"/>
  <c r="I34" i="5"/>
  <c r="K34" i="5" s="1"/>
  <c r="I33" i="5"/>
  <c r="J24" i="5"/>
  <c r="G24" i="5"/>
  <c r="D24" i="5"/>
  <c r="I23" i="5"/>
  <c r="K23" i="5" s="1"/>
  <c r="I22" i="5"/>
  <c r="K22" i="5" s="1"/>
  <c r="I21" i="5"/>
  <c r="K21" i="5" s="1"/>
  <c r="I20" i="5"/>
  <c r="K20" i="5" s="1"/>
  <c r="I18" i="5"/>
  <c r="J11" i="5"/>
  <c r="G11" i="5"/>
  <c r="D11" i="5"/>
  <c r="I10" i="5"/>
  <c r="K10" i="5" s="1"/>
  <c r="I8" i="5"/>
  <c r="K8" i="5" s="1"/>
  <c r="I6" i="5"/>
  <c r="K6" i="5" s="1"/>
  <c r="I5" i="5"/>
  <c r="K5" i="5" s="1"/>
  <c r="I4" i="5"/>
  <c r="K4" i="5" s="1"/>
  <c r="I2" i="5"/>
  <c r="I31" i="4"/>
  <c r="K3" i="7" l="1"/>
  <c r="I7" i="7"/>
  <c r="K8" i="7" s="1"/>
  <c r="K2" i="6"/>
  <c r="K15" i="6" s="1"/>
  <c r="I13" i="6"/>
  <c r="K14" i="6" s="1"/>
  <c r="K2" i="9"/>
  <c r="K22" i="9" s="1"/>
  <c r="I20" i="9"/>
  <c r="K21" i="9" s="1"/>
  <c r="I56" i="8"/>
  <c r="K57" i="8" s="1"/>
  <c r="K47" i="5"/>
  <c r="K50" i="5" s="1"/>
  <c r="I48" i="5"/>
  <c r="K49" i="5" s="1"/>
  <c r="K33" i="5"/>
  <c r="K40" i="5" s="1"/>
  <c r="I38" i="5"/>
  <c r="K39" i="5" s="1"/>
  <c r="K2" i="8"/>
  <c r="K25" i="8" s="1"/>
  <c r="I23" i="8"/>
  <c r="K24" i="8" s="1"/>
  <c r="K12" i="10"/>
  <c r="I10" i="10"/>
  <c r="K11" i="10" s="1"/>
  <c r="K51" i="8"/>
  <c r="K58" i="8" s="1"/>
  <c r="I42" i="8"/>
  <c r="K43" i="8" s="1"/>
  <c r="K32" i="8"/>
  <c r="K44" i="8" s="1"/>
  <c r="K9" i="7"/>
  <c r="I24" i="5"/>
  <c r="K25" i="5" s="1"/>
  <c r="K18" i="5"/>
  <c r="K26" i="5" s="1"/>
  <c r="I11" i="5"/>
  <c r="K12" i="5" s="1"/>
  <c r="K13" i="5"/>
  <c r="K2" i="5"/>
  <c r="I24" i="15" l="1"/>
  <c r="K24" i="15" s="1"/>
  <c r="I21" i="15"/>
  <c r="K21" i="15" s="1"/>
  <c r="I21" i="16" l="1"/>
  <c r="K21" i="16" s="1"/>
  <c r="I20" i="16"/>
  <c r="K20" i="16" s="1"/>
  <c r="J6" i="16" l="1"/>
  <c r="G6" i="16"/>
  <c r="D6" i="16"/>
  <c r="I3" i="16"/>
  <c r="K3" i="16" s="1"/>
  <c r="I2" i="16"/>
  <c r="K2" i="16" s="1"/>
  <c r="I10" i="15"/>
  <c r="K10" i="15" s="1"/>
  <c r="I8" i="15"/>
  <c r="K8" i="15" s="1"/>
  <c r="I6" i="15"/>
  <c r="K6" i="15" s="1"/>
  <c r="I5" i="15"/>
  <c r="K5" i="15" s="1"/>
  <c r="I2" i="15"/>
  <c r="K2" i="15" l="1"/>
  <c r="K15" i="15" s="1"/>
  <c r="I13" i="15"/>
  <c r="K14" i="15" s="1"/>
  <c r="K8" i="16"/>
  <c r="I6" i="16"/>
  <c r="K7" i="16" s="1"/>
  <c r="I105" i="4" l="1"/>
  <c r="K105" i="4" s="1"/>
  <c r="I96" i="4"/>
  <c r="K96" i="4" s="1"/>
  <c r="I82" i="4"/>
  <c r="K82" i="4" s="1"/>
  <c r="I24" i="4"/>
  <c r="K24" i="4" l="1"/>
  <c r="J71" i="4" l="1"/>
  <c r="G71" i="4"/>
  <c r="D71" i="4"/>
  <c r="I27" i="4" l="1"/>
  <c r="K27" i="4" s="1"/>
  <c r="I13" i="4" l="1"/>
  <c r="K13" i="4" l="1"/>
  <c r="I6" i="4" l="1"/>
  <c r="K6" i="4" l="1"/>
  <c r="I64" i="4" l="1"/>
  <c r="I55" i="4"/>
  <c r="I53" i="4"/>
  <c r="K53" i="4" s="1"/>
  <c r="I52" i="4"/>
  <c r="I44" i="4"/>
  <c r="I35" i="4"/>
  <c r="I34" i="4"/>
  <c r="I28" i="4"/>
  <c r="I25" i="4"/>
  <c r="I21" i="4"/>
  <c r="K21" i="4" s="1"/>
  <c r="I17" i="4"/>
  <c r="I15" i="4"/>
  <c r="I14" i="4"/>
  <c r="I20" i="4"/>
  <c r="I12" i="4"/>
  <c r="K12" i="4" s="1"/>
  <c r="I11" i="4"/>
  <c r="K11" i="4" s="1"/>
  <c r="I10" i="4"/>
  <c r="K10" i="4" s="1"/>
  <c r="I7" i="4"/>
  <c r="K7" i="4" s="1"/>
  <c r="I2" i="4"/>
  <c r="K20" i="4" l="1"/>
  <c r="K14" i="4"/>
  <c r="K64" i="4"/>
  <c r="K34" i="4"/>
  <c r="K52" i="4"/>
  <c r="K15" i="4"/>
  <c r="K2" i="4"/>
  <c r="K55" i="4"/>
  <c r="K44" i="4"/>
  <c r="K35" i="4"/>
  <c r="K28" i="4"/>
  <c r="K25" i="4"/>
  <c r="K17" i="4"/>
  <c r="I110" i="4" l="1"/>
  <c r="K110" i="4" s="1"/>
  <c r="I98" i="4"/>
  <c r="K98" i="4" s="1"/>
  <c r="I78" i="4"/>
  <c r="K78" i="4" s="1"/>
  <c r="I70" i="4"/>
  <c r="K70" i="4" s="1"/>
  <c r="I65" i="4"/>
  <c r="I63" i="4"/>
  <c r="K63" i="4" s="1"/>
  <c r="I49" i="4"/>
  <c r="K49" i="4" s="1"/>
  <c r="I42" i="4"/>
  <c r="I41" i="4"/>
  <c r="I36" i="4"/>
  <c r="K36" i="4" s="1"/>
  <c r="K31" i="4"/>
  <c r="I30" i="4"/>
  <c r="I29" i="4"/>
  <c r="K29" i="4" s="1"/>
  <c r="I4" i="4"/>
  <c r="K4" i="4" s="1"/>
  <c r="I71" i="4" l="1"/>
  <c r="K65" i="4"/>
  <c r="K42" i="4"/>
  <c r="K30" i="4"/>
  <c r="K41" i="4"/>
  <c r="K73" i="4" l="1"/>
  <c r="K72" i="4"/>
</calcChain>
</file>

<file path=xl/sharedStrings.xml><?xml version="1.0" encoding="utf-8"?>
<sst xmlns="http://schemas.openxmlformats.org/spreadsheetml/2006/main" count="2339" uniqueCount="423">
  <si>
    <t>Parcel Number</t>
  </si>
  <si>
    <t>Street Address</t>
  </si>
  <si>
    <t>Sale Date</t>
  </si>
  <si>
    <t>Sale Price</t>
  </si>
  <si>
    <t>Instr.</t>
  </si>
  <si>
    <t>Terms of Sale</t>
  </si>
  <si>
    <t>Inf. Adj. Sale $</t>
  </si>
  <si>
    <t>Land + Yard</t>
  </si>
  <si>
    <t>Bldg. Residual</t>
  </si>
  <si>
    <t>Cost Man. $</t>
  </si>
  <si>
    <t>E.C.F.</t>
  </si>
  <si>
    <t>ECF Area</t>
  </si>
  <si>
    <t>Other Parcels in Sale</t>
  </si>
  <si>
    <t>Land Table</t>
  </si>
  <si>
    <t>Property Class</t>
  </si>
  <si>
    <t>WD</t>
  </si>
  <si>
    <t>WARRANTY DEED</t>
  </si>
  <si>
    <t>01201</t>
  </si>
  <si>
    <t>CD</t>
  </si>
  <si>
    <t>WHS STG</t>
  </si>
  <si>
    <t>COMMERCIAL</t>
  </si>
  <si>
    <t>USE FOR 201 &amp; 301</t>
  </si>
  <si>
    <t>QC</t>
  </si>
  <si>
    <t>GAR SERVICE</t>
  </si>
  <si>
    <t>LC</t>
  </si>
  <si>
    <t>LAND CONTRACT</t>
  </si>
  <si>
    <t>COVENANT DEED</t>
  </si>
  <si>
    <t>CONVENTIONAL WD</t>
  </si>
  <si>
    <t>0099</t>
  </si>
  <si>
    <t>AFFIDAVIT OR MEMO LC</t>
  </si>
  <si>
    <t>CONVENTIONAL QC</t>
  </si>
  <si>
    <t>OFFICE BUILDINGS</t>
  </si>
  <si>
    <t>COV</t>
  </si>
  <si>
    <t>MOTELS</t>
  </si>
  <si>
    <t>CONVENTIONAL LC</t>
  </si>
  <si>
    <t>3201</t>
  </si>
  <si>
    <t>201 &amp; 301</t>
  </si>
  <si>
    <t>SHOPPING CENTERS</t>
  </si>
  <si>
    <t>APARTMENTS</t>
  </si>
  <si>
    <t>00099</t>
  </si>
  <si>
    <t>COMMERCIAL - VILLAGE</t>
  </si>
  <si>
    <t>CLUBHOUSE</t>
  </si>
  <si>
    <t>MARKET CONV</t>
  </si>
  <si>
    <t>STORE WHS SHOW</t>
  </si>
  <si>
    <t>BARBER/BEAUTY</t>
  </si>
  <si>
    <t>07 124 009 00</t>
  </si>
  <si>
    <t>2322 N MONROE</t>
  </si>
  <si>
    <t>STORE RETAIL</t>
  </si>
  <si>
    <t>BANK BRANCH</t>
  </si>
  <si>
    <t>WARRANTY</t>
  </si>
  <si>
    <t>JT201</t>
  </si>
  <si>
    <t>S TEL RD - 201</t>
  </si>
  <si>
    <t xml:space="preserve">AFFIDAVIT OR MEMO </t>
  </si>
  <si>
    <t>12 020 067 40</t>
  </si>
  <si>
    <t>1090 S TELEGRAPH</t>
  </si>
  <si>
    <t>MULTIPLE RESIDENCES</t>
  </si>
  <si>
    <t>00098</t>
  </si>
  <si>
    <t>46201</t>
  </si>
  <si>
    <t xml:space="preserve">COMMERCIAL </t>
  </si>
  <si>
    <t>201 AND 301</t>
  </si>
  <si>
    <t>Totals:</t>
  </si>
  <si>
    <t>E.C.F. =&gt;</t>
  </si>
  <si>
    <t>Ave. E.C.F. =&gt;</t>
  </si>
  <si>
    <t>Affidavit/ Memorandums</t>
  </si>
  <si>
    <t>Bad Sales</t>
  </si>
  <si>
    <t>Prorerty Use</t>
  </si>
  <si>
    <t>BANK</t>
  </si>
  <si>
    <t>MINI STORAGE</t>
  </si>
  <si>
    <t>01 016 024 10</t>
  </si>
  <si>
    <t>12840 GRAFTON RD</t>
  </si>
  <si>
    <t>POST OFC BRANCH</t>
  </si>
  <si>
    <t>01 060 024 00</t>
  </si>
  <si>
    <t>12640 GRAFTON RD</t>
  </si>
  <si>
    <t>01 070 016 00</t>
  </si>
  <si>
    <t>13431 TELEGRAPH RD</t>
  </si>
  <si>
    <t>RETAIL WAREHOUSE</t>
  </si>
  <si>
    <t>01 070 016 10</t>
  </si>
  <si>
    <t>03 006 091 00</t>
  </si>
  <si>
    <t>14850 TELEGRAPH RD</t>
  </si>
  <si>
    <t>IND LIGHT</t>
  </si>
  <si>
    <t>COMMERCIAL AND INDUSTRIAL</t>
  </si>
  <si>
    <t>RESTAURANTS</t>
  </si>
  <si>
    <t>07 124 028 00</t>
  </si>
  <si>
    <t>2262 N MONROE</t>
  </si>
  <si>
    <t>07 124 028 20</t>
  </si>
  <si>
    <t>2252 N MONROE</t>
  </si>
  <si>
    <t>07 158 003 10</t>
  </si>
  <si>
    <t>1816 N DIXIE</t>
  </si>
  <si>
    <t>MED OFC</t>
  </si>
  <si>
    <t>08 027 018 40</t>
  </si>
  <si>
    <t>7556 LEWIS AVE</t>
  </si>
  <si>
    <t>11 001 001 10</t>
  </si>
  <si>
    <t>14484 S SANFORD</t>
  </si>
  <si>
    <t>12 020 021 31</t>
  </si>
  <si>
    <t>15522 S TELEGRAPH</t>
  </si>
  <si>
    <t>12 020 022 61</t>
  </si>
  <si>
    <t>15600 S TELEGRAPH</t>
  </si>
  <si>
    <t>12 020 022 92</t>
  </si>
  <si>
    <t>1177 S TELEGRAPH</t>
  </si>
  <si>
    <t>WHS DIST</t>
  </si>
  <si>
    <t>12 020 075 01</t>
  </si>
  <si>
    <t>15475 S TELEGRAPH</t>
  </si>
  <si>
    <t>13 128 107 10</t>
  </si>
  <si>
    <t>4658 S CUSTER RD</t>
  </si>
  <si>
    <t>15 019 048 00</t>
  </si>
  <si>
    <t>8464 BROWN ST</t>
  </si>
  <si>
    <t>42 040 137 00</t>
  </si>
  <si>
    <t>601 RILEY ST</t>
  </si>
  <si>
    <t>46 090 017 00</t>
  </si>
  <si>
    <t>9040 RAISIN ST</t>
  </si>
  <si>
    <t>48 016 089 00</t>
  </si>
  <si>
    <t>12698 N DIXIE HWY</t>
  </si>
  <si>
    <t>51 003 009 30</t>
  </si>
  <si>
    <t>4163 SUPER EIGHT DRIVE</t>
  </si>
  <si>
    <t>57 025 094 00</t>
  </si>
  <si>
    <t>77 E CENTER ST</t>
  </si>
  <si>
    <t>01 008 023 10</t>
  </si>
  <si>
    <t>13000 MATHEWS ST</t>
  </si>
  <si>
    <t>AFFIDAVIT FILED</t>
  </si>
  <si>
    <t>02 019 179 00</t>
  </si>
  <si>
    <t>8505 SECOR</t>
  </si>
  <si>
    <t>SHOP MIXED</t>
  </si>
  <si>
    <t>02 030 012 00</t>
  </si>
  <si>
    <t>02 101 052 00</t>
  </si>
  <si>
    <t>6500 TELEGRAPH</t>
  </si>
  <si>
    <t>03 006 100 20</t>
  </si>
  <si>
    <t>14551 TELEGRAPH RD</t>
  </si>
  <si>
    <t>WHS MINI</t>
  </si>
  <si>
    <t>04 119 014 40</t>
  </si>
  <si>
    <t>14077 S CUSTER RD</t>
  </si>
  <si>
    <t>05 005 017 00</t>
  </si>
  <si>
    <t>10813 TELEGRAPH RD</t>
  </si>
  <si>
    <t>07 016 055 00</t>
  </si>
  <si>
    <t>6878 N TELEGRAPH</t>
  </si>
  <si>
    <t>07 076 003 21</t>
  </si>
  <si>
    <t>N TELEGRAPH</t>
  </si>
  <si>
    <t>07 076 003 50</t>
  </si>
  <si>
    <t>2071 N TELEGRAPH</t>
  </si>
  <si>
    <t>12 020 214 20</t>
  </si>
  <si>
    <t>850 S MONROE</t>
  </si>
  <si>
    <t>15 011 005 00</t>
  </si>
  <si>
    <t>5123 ST ANTHONY RD</t>
  </si>
  <si>
    <t>41 035 015 00</t>
  </si>
  <si>
    <t>MONROE ST</t>
  </si>
  <si>
    <t>41 035 016 00</t>
  </si>
  <si>
    <t>07 053 031 00</t>
  </si>
  <si>
    <t>1085 N MACOMB</t>
  </si>
  <si>
    <t>46 080 070 00</t>
  </si>
  <si>
    <t>7769 BLUEBUSH RD</t>
  </si>
  <si>
    <t>01 004 002 00</t>
  </si>
  <si>
    <t>830 WILL CARLETON RD</t>
  </si>
  <si>
    <t>RESIDENTIAL</t>
  </si>
  <si>
    <t>SHED EQUIP/ TOWER</t>
  </si>
  <si>
    <t>01 070 029 10</t>
  </si>
  <si>
    <t>13636 TELEGRAPH RD</t>
  </si>
  <si>
    <t>02 025 028 00</t>
  </si>
  <si>
    <t>7403 TELEGRAPH RD</t>
  </si>
  <si>
    <t>BAR/ TAVERN</t>
  </si>
  <si>
    <t>02 028 025 00</t>
  </si>
  <si>
    <t>8166 DOUGLAS</t>
  </si>
  <si>
    <t>MEDICAL URGENT CARE</t>
  </si>
  <si>
    <t>02 029 023 00</t>
  </si>
  <si>
    <t>8180 SECOR</t>
  </si>
  <si>
    <t>02 029 054 00</t>
  </si>
  <si>
    <t>7924 SECOR</t>
  </si>
  <si>
    <t>DENTAL CLINIC</t>
  </si>
  <si>
    <t>8021 SECOR RD</t>
  </si>
  <si>
    <t>02 102 004 00</t>
  </si>
  <si>
    <t>6339 TELEGRAPH</t>
  </si>
  <si>
    <t>WHS STORAGE</t>
  </si>
  <si>
    <t>02 102 005 00</t>
  </si>
  <si>
    <t>6357 TELEGRAPH</t>
  </si>
  <si>
    <t>RES/ SHED STORAGE</t>
  </si>
  <si>
    <t>02 491 026 00</t>
  </si>
  <si>
    <t>3309 QUAIL HOLLOW</t>
  </si>
  <si>
    <t>MEDICAL OFFICE</t>
  </si>
  <si>
    <t>03 002 013 10</t>
  </si>
  <si>
    <t>8640 CANTERBERRY LANE</t>
  </si>
  <si>
    <t>03 085 007 00</t>
  </si>
  <si>
    <t>05 017 090 00</t>
  </si>
  <si>
    <t>9760 DIXIE HWY</t>
  </si>
  <si>
    <t>GAR SERV/ REPAIR</t>
  </si>
  <si>
    <t>05 017 110 00</t>
  </si>
  <si>
    <t>9791 DIXIE HWY</t>
  </si>
  <si>
    <t>05 033 007 00</t>
  </si>
  <si>
    <t>2899 ALGONQUIN</t>
  </si>
  <si>
    <t>RESIDENTAL/ GAR STG</t>
  </si>
  <si>
    <t>07 065 021 00</t>
  </si>
  <si>
    <t>1837 N MONROE</t>
  </si>
  <si>
    <t>07 808 002 00</t>
  </si>
  <si>
    <t>07 808 003 00</t>
  </si>
  <si>
    <t>07 986 011 00</t>
  </si>
  <si>
    <t>1066 N MONROE</t>
  </si>
  <si>
    <t>07 986 012 00, 07 986 013 00</t>
  </si>
  <si>
    <t>07 986 014 00</t>
  </si>
  <si>
    <t>1060 N MONROE</t>
  </si>
  <si>
    <t>07 988 001 00</t>
  </si>
  <si>
    <t>1525 MALL</t>
  </si>
  <si>
    <t>12 185 002 00</t>
  </si>
  <si>
    <t>5046 NORTHFIELD</t>
  </si>
  <si>
    <t>12 185 019 00</t>
  </si>
  <si>
    <t>14975 S DIXIE</t>
  </si>
  <si>
    <t>AUTO SHOWROOM</t>
  </si>
  <si>
    <t>12 185 056 00</t>
  </si>
  <si>
    <t>GOLF COURSE</t>
  </si>
  <si>
    <t>41 010 041 20</t>
  </si>
  <si>
    <t>12753 GRAFTON RD</t>
  </si>
  <si>
    <t>41 010 090 00</t>
  </si>
  <si>
    <t>1125 MONROE ST</t>
  </si>
  <si>
    <t>BARBER/ SALON</t>
  </si>
  <si>
    <t>MORTUARIES</t>
  </si>
  <si>
    <t>42 040 637 20</t>
  </si>
  <si>
    <t>601 RAWSON ST</t>
  </si>
  <si>
    <t>51 002 020 10</t>
  </si>
  <si>
    <t>10701 VALLEYWOOD</t>
  </si>
  <si>
    <t>MULT RES ELD ASST LIV</t>
  </si>
  <si>
    <t>51 003 007 50</t>
  </si>
  <si>
    <t>10552 EVANS</t>
  </si>
  <si>
    <t>53 060 019 00</t>
  </si>
  <si>
    <t>438 ANDERSON</t>
  </si>
  <si>
    <t>BAR/ LOUNGE</t>
  </si>
  <si>
    <t xml:space="preserve"> </t>
  </si>
  <si>
    <t>Frenchtown</t>
  </si>
  <si>
    <t>Adj. Sale $</t>
  </si>
  <si>
    <t>Use Code</t>
  </si>
  <si>
    <t>42 040 380 00</t>
  </si>
  <si>
    <t>110 RESEARCH PKWY</t>
  </si>
  <si>
    <t>42 040 380 20</t>
  </si>
  <si>
    <t>105 RESEARCH PKWY</t>
  </si>
  <si>
    <t>07 009 035 00</t>
  </si>
  <si>
    <t>7000 N MONROE</t>
  </si>
  <si>
    <t>07 053 029 00</t>
  </si>
  <si>
    <t>1166 N MACOMB</t>
  </si>
  <si>
    <t>SMALL SHED/ LAKE FRONT</t>
  </si>
  <si>
    <t>MED OFFICE</t>
  </si>
  <si>
    <t>MED OFFICE CONDO</t>
  </si>
  <si>
    <t>VETERINARY</t>
  </si>
  <si>
    <t>RETAIL</t>
  </si>
  <si>
    <t>ASH</t>
  </si>
  <si>
    <t>BERLIN</t>
  </si>
  <si>
    <t>Unit</t>
  </si>
  <si>
    <t>Bedford</t>
  </si>
  <si>
    <t>Berlin</t>
  </si>
  <si>
    <t>Erie</t>
  </si>
  <si>
    <t>Exeter</t>
  </si>
  <si>
    <t>Ida</t>
  </si>
  <si>
    <t>LaSalle</t>
  </si>
  <si>
    <t>London</t>
  </si>
  <si>
    <t>Milan</t>
  </si>
  <si>
    <t>Monroe Twp</t>
  </si>
  <si>
    <t>Raisinville</t>
  </si>
  <si>
    <t>Summerfield</t>
  </si>
  <si>
    <t>Whiteford</t>
  </si>
  <si>
    <t>Luna Pier</t>
  </si>
  <si>
    <t>Milan City</t>
  </si>
  <si>
    <t>Petersburg</t>
  </si>
  <si>
    <t>STORE RETAIL (KROGER)</t>
  </si>
  <si>
    <t>STORE-DISCOUNT (STAPLES/ HOBBY LOBBY)</t>
  </si>
  <si>
    <t>STORE-DISCOUNT (KOHL'S)</t>
  </si>
  <si>
    <t>STORE-DISCOUNT (SALVATION ARMY)</t>
  </si>
  <si>
    <t xml:space="preserve">Out distressed sale </t>
  </si>
  <si>
    <t>Sue states rent change and fire damage according to Bryan's notes on sale.</t>
  </si>
  <si>
    <t>CARLETON</t>
  </si>
  <si>
    <t>FRENCHTOWN</t>
  </si>
  <si>
    <t>MONROE</t>
  </si>
  <si>
    <t>Muti Res</t>
  </si>
  <si>
    <t>Discount Store</t>
  </si>
  <si>
    <t>02 101 031 00</t>
  </si>
  <si>
    <t>6333 S DIXIE</t>
  </si>
  <si>
    <t xml:space="preserve">Ash </t>
  </si>
  <si>
    <t>Carleton Vill</t>
  </si>
  <si>
    <t>Dundee (Twp)</t>
  </si>
  <si>
    <t>Dundee (Village)</t>
  </si>
  <si>
    <t>Outlier</t>
  </si>
  <si>
    <t>Not reliable analysis use Ash and Berlin</t>
  </si>
  <si>
    <t>OUTLIERS</t>
  </si>
  <si>
    <r>
      <rPr>
        <b/>
        <sz val="16"/>
        <color theme="1"/>
        <rFont val="Calibri"/>
        <family val="2"/>
        <scheme val="minor"/>
      </rPr>
      <t>DISCOUNT STORE .80 ECF USED DUE TO 12-020-214-20 WEIGHING THE SALE CHOSE .80 AS 2020 ECF</t>
    </r>
    <r>
      <rPr>
        <sz val="11"/>
        <color theme="1"/>
        <rFont val="Calibri"/>
        <family val="2"/>
        <scheme val="minor"/>
      </rPr>
      <t xml:space="preserve"> </t>
    </r>
  </si>
  <si>
    <t>55 59 00417 002</t>
  </si>
  <si>
    <t>601DETROIT AVE</t>
  </si>
  <si>
    <t>01 026 025 00</t>
  </si>
  <si>
    <t>10200 TELEGRAPH RD</t>
  </si>
  <si>
    <t>02 014 049 00</t>
  </si>
  <si>
    <t>9134 LEWIS</t>
  </si>
  <si>
    <t>02 028 012 20</t>
  </si>
  <si>
    <t>1715 W DEAN</t>
  </si>
  <si>
    <t>02 028 053 24</t>
  </si>
  <si>
    <t>7431 JACKMAN</t>
  </si>
  <si>
    <t>02 103 001 00</t>
  </si>
  <si>
    <t>6201 LEWIS</t>
  </si>
  <si>
    <t>02 570 014 00</t>
  </si>
  <si>
    <t>6601 LEWIS</t>
  </si>
  <si>
    <t>03 007 027 00</t>
  </si>
  <si>
    <t>7101 N DIXIE HWY</t>
  </si>
  <si>
    <t>BAR</t>
  </si>
  <si>
    <t>05 018 022 00</t>
  </si>
  <si>
    <t>9041 TELEGRAPH RD</t>
  </si>
  <si>
    <t>HANGARS</t>
  </si>
  <si>
    <t>AGRICULTURAL</t>
  </si>
  <si>
    <t>07 016 060 00</t>
  </si>
  <si>
    <t>6724 N MONROE</t>
  </si>
  <si>
    <t>GOLF (UIP 17)</t>
  </si>
  <si>
    <t>07 017 016 40</t>
  </si>
  <si>
    <t>6366 N TELEGRAPH</t>
  </si>
  <si>
    <t>07 353 020 00</t>
  </si>
  <si>
    <t>2784 N MONROE</t>
  </si>
  <si>
    <t>JOINT DEED</t>
  </si>
  <si>
    <t>07 776 952 00</t>
  </si>
  <si>
    <t>GRAND</t>
  </si>
  <si>
    <t>SHOP COMMUNITY</t>
  </si>
  <si>
    <t>07 776 955 00, 07 776 957 00</t>
  </si>
  <si>
    <t>AG 101</t>
  </si>
  <si>
    <t>08 060 032 00</t>
  </si>
  <si>
    <t>2896 LEWIS AVE</t>
  </si>
  <si>
    <t>08 060 039 00</t>
  </si>
  <si>
    <t>2906 LEWIS AVE</t>
  </si>
  <si>
    <t>*CONF*</t>
  </si>
  <si>
    <t>08 060 040 00</t>
  </si>
  <si>
    <t>09 220 020 00</t>
  </si>
  <si>
    <t>13786 S DIXIE HWY</t>
  </si>
  <si>
    <t>COM</t>
  </si>
  <si>
    <t>COMMERICAL</t>
  </si>
  <si>
    <t>12 010 234 00</t>
  </si>
  <si>
    <t>14515 LAPLAISANCE</t>
  </si>
  <si>
    <t>CONVENANT DEED</t>
  </si>
  <si>
    <t>REST FAST</t>
  </si>
  <si>
    <t>12 020 041 00</t>
  </si>
  <si>
    <t>830 WESTERN</t>
  </si>
  <si>
    <t>12 020 106 00</t>
  </si>
  <si>
    <t>15339 S TELEGRAPH</t>
  </si>
  <si>
    <t>QUIT CLAIM</t>
  </si>
  <si>
    <t>12 020 107 00</t>
  </si>
  <si>
    <t>12 020 224 20</t>
  </si>
  <si>
    <t>5900 E DUNBAR</t>
  </si>
  <si>
    <t>12 020 255 00</t>
  </si>
  <si>
    <t>6625 E DUNBAR</t>
  </si>
  <si>
    <t>12 220 014 10</t>
  </si>
  <si>
    <t>2100 S CUSTER</t>
  </si>
  <si>
    <t>13 111 475 00</t>
  </si>
  <si>
    <t>3873 BLUEBUSH RD</t>
  </si>
  <si>
    <t>13 470 013 00</t>
  </si>
  <si>
    <t>8710 N CUSTER RD</t>
  </si>
  <si>
    <t>15 010 013 00</t>
  </si>
  <si>
    <t>6050 U S 223</t>
  </si>
  <si>
    <t>15 025 042 00</t>
  </si>
  <si>
    <t>4750 STERNS RD</t>
  </si>
  <si>
    <t>15 160 015 00</t>
  </si>
  <si>
    <t>8461 BROWN ST</t>
  </si>
  <si>
    <t>41 030 011 00</t>
  </si>
  <si>
    <t>12735 JONES ST</t>
  </si>
  <si>
    <t>AUTO</t>
  </si>
  <si>
    <t>COMMERCIAL &amp; INDUSTRIAL</t>
  </si>
  <si>
    <t>41 055 005 00</t>
  </si>
  <si>
    <t>1215 MONROE ST</t>
  </si>
  <si>
    <t>42 014 015 60</t>
  </si>
  <si>
    <t>121 HELLE BLVD</t>
  </si>
  <si>
    <t>42 040 176 00</t>
  </si>
  <si>
    <t>165 RILEY ST</t>
  </si>
  <si>
    <t>42 040 229 00, 42 040 371 00, 42 040 586 00, 42 040 669 00</t>
  </si>
  <si>
    <t>42 040 452 00</t>
  </si>
  <si>
    <t>102 TECUMSEH ST</t>
  </si>
  <si>
    <t>42 040 611 00</t>
  </si>
  <si>
    <t>160 RILEY ST</t>
  </si>
  <si>
    <t>42 040 683 00</t>
  </si>
  <si>
    <t>127 BARNUM ST</t>
  </si>
  <si>
    <t>42 040 684 00</t>
  </si>
  <si>
    <t>46 080 007 00</t>
  </si>
  <si>
    <t>7525 BLUEBUSH RD</t>
  </si>
  <si>
    <t>46 090 003 00</t>
  </si>
  <si>
    <t>9023 RAISIN ST</t>
  </si>
  <si>
    <t>53 040 220 40</t>
  </si>
  <si>
    <t>496 REDMAN</t>
  </si>
  <si>
    <t>APT</t>
  </si>
  <si>
    <t>55 39 00195 000</t>
  </si>
  <si>
    <t>423 WASHINGTON ST</t>
  </si>
  <si>
    <t>055</t>
  </si>
  <si>
    <t>55 69 00659 049</t>
  </si>
  <si>
    <t xml:space="preserve">MULTI-FAMILY </t>
  </si>
  <si>
    <t>201 I</t>
  </si>
  <si>
    <t>55 69 01230 004</t>
  </si>
  <si>
    <t>741 N MACOMB ST</t>
  </si>
  <si>
    <t>COMMERCIAL IMP</t>
  </si>
  <si>
    <t>55 69 01231 003</t>
  </si>
  <si>
    <t>905 N MACOMB ST</t>
  </si>
  <si>
    <t>57 025 073 00</t>
  </si>
  <si>
    <t>10 E CENTER ST</t>
  </si>
  <si>
    <t>57 025 074 00</t>
  </si>
  <si>
    <t>02 027 007 00</t>
  </si>
  <si>
    <t>8117 LEWIS</t>
  </si>
  <si>
    <t>AUTO/RES</t>
  </si>
  <si>
    <t>02 585 003 00</t>
  </si>
  <si>
    <t>9032 LEWIS</t>
  </si>
  <si>
    <t>LAUNDRY</t>
  </si>
  <si>
    <t>03 032 006 01</t>
  </si>
  <si>
    <t>9090 ARMSTRONG RD</t>
  </si>
  <si>
    <t>GOLF-PUBLIC</t>
  </si>
  <si>
    <t>07 025 005 00</t>
  </si>
  <si>
    <t>4990 N DIXIE</t>
  </si>
  <si>
    <t>07 079 012 00</t>
  </si>
  <si>
    <t>2390 N TELEGRAPH</t>
  </si>
  <si>
    <t>42 040 036 00</t>
  </si>
  <si>
    <t>498 MONROE ST</t>
  </si>
  <si>
    <t>02 035 010 30</t>
  </si>
  <si>
    <t>200 ENTERPRISE</t>
  </si>
  <si>
    <t>07 079 005 10</t>
  </si>
  <si>
    <t>2833 N TELEGRAPH</t>
  </si>
  <si>
    <t>42 011 008 92</t>
  </si>
  <si>
    <t>130AIRES DE</t>
  </si>
  <si>
    <t>Use for 2021</t>
  </si>
  <si>
    <t>RAISINVILLE TOWNSHIP .xx ECF</t>
  </si>
  <si>
    <t>ASH AND BERLIN  USE .85 for 2021</t>
  </si>
  <si>
    <t xml:space="preserve"> VILLAGE OF CARLETON USE .85 FOR 2021</t>
  </si>
  <si>
    <t>ERIE TOWNSHIP .80 ECF</t>
  </si>
  <si>
    <t>FRENCHTOWN USE .85 for 2021</t>
  </si>
  <si>
    <t>IDA TOWNSHIP .80 ECF</t>
  </si>
  <si>
    <t>GENERAL TOWNSHIP .80 ECF</t>
  </si>
  <si>
    <t>MULTIPLE RESIDENCE 1.05 ECF</t>
  </si>
  <si>
    <t>DUNDEE  USE .85 for 2021</t>
  </si>
  <si>
    <t>MONROE TWP USE .90 for 2021</t>
  </si>
  <si>
    <t>Antoinette .90 ecf removing of large influence from analysis</t>
  </si>
  <si>
    <t>BEDFORD  USE .90 for 2021</t>
  </si>
  <si>
    <t>SMALL CITY ECF .75</t>
  </si>
  <si>
    <t xml:space="preserve">used .800 for ECF </t>
  </si>
  <si>
    <t>Erie Industrial ECF .800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</si>
</sst>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/dd/yy"/>
    <numFmt numFmtId="165" formatCode="#0.000_);[Red]\(#0.000\)"/>
    <numFmt numFmtId="166" formatCode="#0.0000_);[Red]\(#0.0000\)"/>
  </numFmts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6" fontId="2" fillId="3" borderId="2" xfId="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ont="1"/>
    <xf numFmtId="0" fontId="4" fillId="0" borderId="0" xfId="0" applyFont="1"/>
    <xf numFmtId="164" fontId="4" fillId="0" borderId="0" xfId="0" applyNumberFormat="1" applyFont="1"/>
    <xf numFmtId="6" fontId="4" fillId="0" borderId="0" xfId="0" applyNumberFormat="1" applyFont="1"/>
    <xf numFmtId="165" fontId="4" fillId="0" borderId="0" xfId="0" applyNumberFormat="1" applyFont="1"/>
    <xf numFmtId="49" fontId="4" fillId="0" borderId="0" xfId="0" quotePrefix="1" applyNumberFormat="1" applyFont="1" applyAlignment="1">
      <alignment horizontal="right"/>
    </xf>
    <xf numFmtId="0" fontId="0" fillId="5" borderId="0" xfId="0" applyFont="1" applyFill="1"/>
    <xf numFmtId="2" fontId="3" fillId="0" borderId="0" xfId="0" applyNumberFormat="1" applyFont="1"/>
    <xf numFmtId="0" fontId="3" fillId="6" borderId="0" xfId="0" applyFont="1" applyFill="1"/>
    <xf numFmtId="164" fontId="3" fillId="0" borderId="0" xfId="0" applyNumberFormat="1" applyFont="1"/>
    <xf numFmtId="6" fontId="3" fillId="0" borderId="0" xfId="0" applyNumberFormat="1" applyFont="1"/>
    <xf numFmtId="165" fontId="3" fillId="0" borderId="0" xfId="0" applyNumberFormat="1" applyFont="1"/>
    <xf numFmtId="49" fontId="3" fillId="0" borderId="0" xfId="0" quotePrefix="1" applyNumberFormat="1" applyFont="1" applyAlignment="1">
      <alignment horizontal="right"/>
    </xf>
    <xf numFmtId="165" fontId="2" fillId="4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165" fontId="2" fillId="0" borderId="2" xfId="0" applyNumberFormat="1" applyFont="1" applyFill="1" applyBorder="1"/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8" fillId="3" borderId="2" xfId="0" applyFont="1" applyFill="1" applyBorder="1"/>
    <xf numFmtId="0" fontId="9" fillId="3" borderId="2" xfId="0" applyFont="1" applyFill="1" applyBorder="1"/>
    <xf numFmtId="0" fontId="6" fillId="0" borderId="0" xfId="0" applyFont="1"/>
    <xf numFmtId="6" fontId="0" fillId="0" borderId="0" xfId="0" applyNumberFormat="1" applyAlignment="1">
      <alignment horizontal="right"/>
    </xf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  <xf numFmtId="6" fontId="0" fillId="0" borderId="0" xfId="0" applyNumberFormat="1" applyFill="1"/>
    <xf numFmtId="165" fontId="0" fillId="0" borderId="0" xfId="0" applyNumberFormat="1" applyFill="1"/>
    <xf numFmtId="49" fontId="0" fillId="0" borderId="0" xfId="0" quotePrefix="1" applyNumberFormat="1" applyFill="1" applyAlignment="1">
      <alignment horizontal="right"/>
    </xf>
    <xf numFmtId="0" fontId="0" fillId="0" borderId="0" xfId="0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10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428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1"/>
  <sheetViews>
    <sheetView topLeftCell="A64" zoomScaleNormal="100" workbookViewId="0">
      <selection activeCell="J94" sqref="J94"/>
    </sheetView>
  </sheetViews>
  <sheetFormatPr defaultRowHeight="15" x14ac:dyDescent="0.25"/>
  <cols>
    <col min="1" max="1" width="13.42578125" customWidth="1"/>
    <col min="2" max="2" width="28.7109375" customWidth="1"/>
    <col min="3" max="3" width="12.42578125" style="12" customWidth="1"/>
    <col min="4" max="4" width="13.140625" style="7" customWidth="1"/>
    <col min="5" max="5" width="7.28515625" customWidth="1"/>
    <col min="6" max="6" width="22.42578125" customWidth="1"/>
    <col min="7" max="7" width="15.28515625" style="7" customWidth="1"/>
    <col min="8" max="8" width="14.140625" style="7" customWidth="1"/>
    <col min="9" max="9" width="15.28515625" style="7" customWidth="1"/>
    <col min="10" max="10" width="13" style="7" customWidth="1"/>
    <col min="11" max="11" width="9.85546875" style="17" customWidth="1"/>
    <col min="12" max="12" width="10.42578125" style="25" customWidth="1"/>
    <col min="13" max="13" width="21.28515625" customWidth="1"/>
    <col min="14" max="14" width="27" customWidth="1"/>
    <col min="15" max="15" width="27.85546875" customWidth="1"/>
    <col min="16" max="16" width="13.85546875" customWidth="1"/>
    <col min="17" max="17" width="9.140625" customWidth="1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8" t="s">
        <v>116</v>
      </c>
      <c r="B2" t="s">
        <v>117</v>
      </c>
      <c r="C2" s="12">
        <v>43635</v>
      </c>
      <c r="D2" s="7">
        <v>1358150</v>
      </c>
      <c r="E2" t="s">
        <v>22</v>
      </c>
      <c r="F2" t="s">
        <v>118</v>
      </c>
      <c r="G2" s="7">
        <v>1358150</v>
      </c>
      <c r="H2" s="7">
        <v>413706</v>
      </c>
      <c r="I2" s="7">
        <f>G2-H2</f>
        <v>944444</v>
      </c>
      <c r="J2" s="7">
        <v>1327834</v>
      </c>
      <c r="K2" s="17">
        <f>I2/J2</f>
        <v>0.71126661917076983</v>
      </c>
      <c r="L2" s="22" t="s">
        <v>17</v>
      </c>
      <c r="M2" t="s">
        <v>152</v>
      </c>
      <c r="O2" t="s">
        <v>20</v>
      </c>
      <c r="P2">
        <v>201</v>
      </c>
      <c r="AB2" s="2"/>
      <c r="AS2" s="2"/>
      <c r="AU2" s="2"/>
    </row>
    <row r="3" spans="1:54" x14ac:dyDescent="0.25">
      <c r="A3" s="27" t="s">
        <v>279</v>
      </c>
      <c r="B3" t="s">
        <v>280</v>
      </c>
      <c r="C3" s="12">
        <v>44268</v>
      </c>
      <c r="D3" s="7">
        <v>300000</v>
      </c>
      <c r="E3" t="s">
        <v>15</v>
      </c>
      <c r="F3" t="s">
        <v>16</v>
      </c>
      <c r="G3" s="7">
        <v>300000</v>
      </c>
      <c r="H3" s="7">
        <v>167000</v>
      </c>
      <c r="I3" s="7">
        <f t="shared" ref="I3" si="0">G3-H3</f>
        <v>133000</v>
      </c>
      <c r="J3" s="7">
        <v>157800</v>
      </c>
      <c r="K3" s="17">
        <f t="shared" ref="K3" si="1">I3/J3</f>
        <v>0.84283903675538652</v>
      </c>
      <c r="L3" s="22" t="s">
        <v>17</v>
      </c>
      <c r="M3" t="s">
        <v>19</v>
      </c>
      <c r="O3" t="s">
        <v>21</v>
      </c>
      <c r="P3">
        <v>201</v>
      </c>
      <c r="AA3" s="2"/>
      <c r="AR3" s="2"/>
      <c r="AT3" s="2"/>
    </row>
    <row r="4" spans="1:54" x14ac:dyDescent="0.25">
      <c r="A4" s="28" t="s">
        <v>71</v>
      </c>
      <c r="B4" t="s">
        <v>72</v>
      </c>
      <c r="C4" s="12">
        <v>43717</v>
      </c>
      <c r="D4" s="7">
        <v>190000</v>
      </c>
      <c r="E4" t="s">
        <v>15</v>
      </c>
      <c r="F4" t="s">
        <v>16</v>
      </c>
      <c r="G4" s="7">
        <v>190000</v>
      </c>
      <c r="H4" s="7">
        <v>42000</v>
      </c>
      <c r="I4" s="7">
        <f t="shared" ref="I4:I16" si="2">G4-H4</f>
        <v>148000</v>
      </c>
      <c r="J4" s="7">
        <v>124500</v>
      </c>
      <c r="K4" s="17">
        <f t="shared" ref="K4:K16" si="3">I4/J4</f>
        <v>1.1887550200803212</v>
      </c>
      <c r="L4" s="22" t="s">
        <v>17</v>
      </c>
      <c r="M4" t="s">
        <v>31</v>
      </c>
      <c r="O4" t="s">
        <v>21</v>
      </c>
      <c r="P4">
        <v>201</v>
      </c>
    </row>
    <row r="5" spans="1:54" x14ac:dyDescent="0.25">
      <c r="A5" s="27" t="s">
        <v>281</v>
      </c>
      <c r="B5" t="s">
        <v>282</v>
      </c>
      <c r="C5" s="12">
        <v>44008</v>
      </c>
      <c r="D5" s="7">
        <v>60000</v>
      </c>
      <c r="E5" t="s">
        <v>15</v>
      </c>
      <c r="F5" t="s">
        <v>27</v>
      </c>
      <c r="G5" s="7">
        <v>60000</v>
      </c>
      <c r="H5" s="7">
        <v>45000</v>
      </c>
      <c r="I5" s="7">
        <f t="shared" si="2"/>
        <v>15000</v>
      </c>
      <c r="J5" s="31">
        <v>65000</v>
      </c>
      <c r="K5" s="32">
        <f t="shared" si="3"/>
        <v>0.23076923076923078</v>
      </c>
      <c r="L5" s="22" t="s">
        <v>28</v>
      </c>
      <c r="M5" t="s">
        <v>47</v>
      </c>
      <c r="O5" t="s">
        <v>20</v>
      </c>
      <c r="P5">
        <v>201</v>
      </c>
    </row>
    <row r="6" spans="1:54" x14ac:dyDescent="0.25">
      <c r="A6" t="s">
        <v>119</v>
      </c>
      <c r="B6" t="s">
        <v>120</v>
      </c>
      <c r="C6" s="12">
        <v>43314</v>
      </c>
      <c r="D6" s="7">
        <v>260000</v>
      </c>
      <c r="E6" t="s">
        <v>32</v>
      </c>
      <c r="F6" t="s">
        <v>29</v>
      </c>
      <c r="G6" s="7">
        <v>260000</v>
      </c>
      <c r="H6" s="7">
        <v>81000</v>
      </c>
      <c r="I6" s="7">
        <f t="shared" si="2"/>
        <v>179000</v>
      </c>
      <c r="J6" s="7">
        <v>319200</v>
      </c>
      <c r="K6" s="17">
        <f t="shared" si="3"/>
        <v>0.56077694235588971</v>
      </c>
      <c r="L6" s="22" t="s">
        <v>28</v>
      </c>
      <c r="M6" t="s">
        <v>121</v>
      </c>
      <c r="O6" t="s">
        <v>20</v>
      </c>
      <c r="P6">
        <v>201</v>
      </c>
    </row>
    <row r="7" spans="1:54" x14ac:dyDescent="0.25">
      <c r="A7" s="28" t="s">
        <v>155</v>
      </c>
      <c r="B7" t="s">
        <v>156</v>
      </c>
      <c r="C7" s="12">
        <v>43854</v>
      </c>
      <c r="D7" s="7">
        <v>90000</v>
      </c>
      <c r="E7" t="s">
        <v>15</v>
      </c>
      <c r="F7" t="s">
        <v>27</v>
      </c>
      <c r="G7" s="7">
        <v>90000</v>
      </c>
      <c r="H7" s="7">
        <v>24900</v>
      </c>
      <c r="I7" s="7">
        <f t="shared" si="2"/>
        <v>65100</v>
      </c>
      <c r="J7" s="7">
        <v>73800</v>
      </c>
      <c r="K7" s="17">
        <f t="shared" si="3"/>
        <v>0.88211382113821135</v>
      </c>
      <c r="L7" s="22" t="s">
        <v>28</v>
      </c>
      <c r="M7" t="s">
        <v>157</v>
      </c>
      <c r="O7" t="s">
        <v>20</v>
      </c>
      <c r="P7">
        <v>201</v>
      </c>
    </row>
    <row r="8" spans="1:54" x14ac:dyDescent="0.25">
      <c r="A8" s="27" t="s">
        <v>283</v>
      </c>
      <c r="B8" t="s">
        <v>284</v>
      </c>
      <c r="C8" s="12">
        <v>43938</v>
      </c>
      <c r="D8" s="7">
        <v>432500</v>
      </c>
      <c r="E8" t="s">
        <v>15</v>
      </c>
      <c r="F8" t="s">
        <v>27</v>
      </c>
      <c r="G8" s="7">
        <v>432500</v>
      </c>
      <c r="H8" s="7">
        <v>75000</v>
      </c>
      <c r="I8" s="7">
        <f t="shared" si="2"/>
        <v>357500</v>
      </c>
      <c r="J8" s="7">
        <v>468800</v>
      </c>
      <c r="K8" s="17">
        <f t="shared" si="3"/>
        <v>0.76258532423208192</v>
      </c>
      <c r="L8" s="22" t="s">
        <v>28</v>
      </c>
      <c r="M8" t="s">
        <v>31</v>
      </c>
      <c r="O8" t="s">
        <v>20</v>
      </c>
      <c r="P8">
        <v>201</v>
      </c>
    </row>
    <row r="9" spans="1:54" x14ac:dyDescent="0.25">
      <c r="A9" s="27" t="s">
        <v>285</v>
      </c>
      <c r="B9" t="s">
        <v>286</v>
      </c>
      <c r="C9" s="12">
        <v>44183</v>
      </c>
      <c r="D9" s="7">
        <v>760000</v>
      </c>
      <c r="E9" t="s">
        <v>15</v>
      </c>
      <c r="F9" t="s">
        <v>27</v>
      </c>
      <c r="G9" s="7">
        <v>760000</v>
      </c>
      <c r="H9" s="7">
        <v>95000</v>
      </c>
      <c r="I9" s="7">
        <f t="shared" si="2"/>
        <v>665000</v>
      </c>
      <c r="J9" s="7">
        <v>1034380</v>
      </c>
      <c r="K9" s="17">
        <f t="shared" si="3"/>
        <v>0.64289719445464921</v>
      </c>
      <c r="L9" s="22" t="s">
        <v>28</v>
      </c>
      <c r="M9" t="s">
        <v>31</v>
      </c>
      <c r="O9" t="s">
        <v>20</v>
      </c>
      <c r="P9">
        <v>201</v>
      </c>
    </row>
    <row r="10" spans="1:54" x14ac:dyDescent="0.25">
      <c r="A10" s="28" t="s">
        <v>161</v>
      </c>
      <c r="B10" t="s">
        <v>162</v>
      </c>
      <c r="C10" s="12">
        <v>43662</v>
      </c>
      <c r="D10" s="7">
        <v>93000</v>
      </c>
      <c r="E10" t="s">
        <v>24</v>
      </c>
      <c r="F10" t="s">
        <v>34</v>
      </c>
      <c r="G10" s="7">
        <v>93000</v>
      </c>
      <c r="H10" s="7">
        <v>75800</v>
      </c>
      <c r="I10" s="7">
        <f t="shared" si="2"/>
        <v>17200</v>
      </c>
      <c r="J10" s="7">
        <v>27500</v>
      </c>
      <c r="K10" s="17">
        <f t="shared" si="3"/>
        <v>0.62545454545454549</v>
      </c>
      <c r="L10" s="22" t="s">
        <v>28</v>
      </c>
      <c r="M10" t="s">
        <v>47</v>
      </c>
      <c r="O10" t="s">
        <v>20</v>
      </c>
      <c r="P10">
        <v>201</v>
      </c>
    </row>
    <row r="11" spans="1:54" x14ac:dyDescent="0.25">
      <c r="A11" s="28" t="s">
        <v>163</v>
      </c>
      <c r="B11" t="s">
        <v>164</v>
      </c>
      <c r="C11" s="12">
        <v>43768</v>
      </c>
      <c r="D11" s="7">
        <v>380000</v>
      </c>
      <c r="E11" t="s">
        <v>15</v>
      </c>
      <c r="F11" t="s">
        <v>27</v>
      </c>
      <c r="G11" s="7">
        <v>380000</v>
      </c>
      <c r="H11" s="7">
        <v>136800</v>
      </c>
      <c r="I11" s="7">
        <f t="shared" si="2"/>
        <v>243200</v>
      </c>
      <c r="J11" s="7">
        <v>281000</v>
      </c>
      <c r="K11" s="17">
        <f t="shared" si="3"/>
        <v>0.86548042704626338</v>
      </c>
      <c r="L11" s="22" t="s">
        <v>28</v>
      </c>
      <c r="M11" t="s">
        <v>165</v>
      </c>
      <c r="O11" t="s">
        <v>20</v>
      </c>
      <c r="P11">
        <v>201</v>
      </c>
    </row>
    <row r="12" spans="1:54" x14ac:dyDescent="0.25">
      <c r="A12" s="28" t="s">
        <v>122</v>
      </c>
      <c r="B12" t="s">
        <v>166</v>
      </c>
      <c r="C12" s="12">
        <v>43556</v>
      </c>
      <c r="D12" s="7">
        <v>160000</v>
      </c>
      <c r="E12" t="s">
        <v>15</v>
      </c>
      <c r="F12" t="s">
        <v>27</v>
      </c>
      <c r="G12" s="7">
        <v>160000</v>
      </c>
      <c r="H12" s="7">
        <v>56200</v>
      </c>
      <c r="I12" s="7">
        <f t="shared" si="2"/>
        <v>103800</v>
      </c>
      <c r="J12" s="7">
        <v>106000</v>
      </c>
      <c r="K12" s="17">
        <f t="shared" si="3"/>
        <v>0.97924528301886793</v>
      </c>
      <c r="L12" s="22" t="s">
        <v>28</v>
      </c>
      <c r="M12" t="s">
        <v>42</v>
      </c>
      <c r="O12" t="s">
        <v>20</v>
      </c>
      <c r="P12">
        <v>201</v>
      </c>
    </row>
    <row r="13" spans="1:54" x14ac:dyDescent="0.25">
      <c r="A13" t="s">
        <v>123</v>
      </c>
      <c r="B13" t="s">
        <v>124</v>
      </c>
      <c r="C13" s="12">
        <v>43488</v>
      </c>
      <c r="D13" s="7">
        <v>500000</v>
      </c>
      <c r="E13" t="s">
        <v>15</v>
      </c>
      <c r="F13" t="s">
        <v>29</v>
      </c>
      <c r="G13" s="7">
        <v>500000</v>
      </c>
      <c r="H13" s="7">
        <v>129000</v>
      </c>
      <c r="I13" s="7">
        <f t="shared" si="2"/>
        <v>371000</v>
      </c>
      <c r="J13" s="7">
        <v>480000</v>
      </c>
      <c r="K13" s="17">
        <f t="shared" si="3"/>
        <v>0.7729166666666667</v>
      </c>
      <c r="L13" s="22" t="s">
        <v>28</v>
      </c>
      <c r="M13" t="s">
        <v>67</v>
      </c>
      <c r="O13" t="s">
        <v>20</v>
      </c>
      <c r="P13">
        <v>201</v>
      </c>
    </row>
    <row r="14" spans="1:54" x14ac:dyDescent="0.25">
      <c r="A14" s="28" t="s">
        <v>167</v>
      </c>
      <c r="B14" t="s">
        <v>168</v>
      </c>
      <c r="C14" s="12">
        <v>43748</v>
      </c>
      <c r="D14" s="7">
        <v>375000</v>
      </c>
      <c r="E14" t="s">
        <v>15</v>
      </c>
      <c r="F14" t="s">
        <v>27</v>
      </c>
      <c r="G14" s="7">
        <v>375000</v>
      </c>
      <c r="H14" s="7">
        <v>63900</v>
      </c>
      <c r="I14" s="7">
        <f t="shared" si="2"/>
        <v>311100</v>
      </c>
      <c r="J14" s="7">
        <v>347800</v>
      </c>
      <c r="K14" s="17">
        <f t="shared" si="3"/>
        <v>0.89447958596894772</v>
      </c>
      <c r="L14" s="22" t="s">
        <v>28</v>
      </c>
      <c r="M14" t="s">
        <v>169</v>
      </c>
      <c r="O14" t="s">
        <v>20</v>
      </c>
      <c r="P14">
        <v>201</v>
      </c>
    </row>
    <row r="15" spans="1:54" x14ac:dyDescent="0.25">
      <c r="A15" s="28" t="s">
        <v>170</v>
      </c>
      <c r="B15" t="s">
        <v>171</v>
      </c>
      <c r="C15" s="12">
        <v>43805</v>
      </c>
      <c r="D15" s="7">
        <v>62500</v>
      </c>
      <c r="E15" t="s">
        <v>15</v>
      </c>
      <c r="F15" t="s">
        <v>27</v>
      </c>
      <c r="G15" s="7">
        <v>62500</v>
      </c>
      <c r="H15" s="7">
        <v>37500</v>
      </c>
      <c r="I15" s="7">
        <f t="shared" si="2"/>
        <v>25000</v>
      </c>
      <c r="J15" s="7">
        <v>36000</v>
      </c>
      <c r="K15" s="17">
        <f t="shared" si="3"/>
        <v>0.69444444444444442</v>
      </c>
      <c r="L15" s="22" t="s">
        <v>28</v>
      </c>
      <c r="M15" t="s">
        <v>172</v>
      </c>
      <c r="O15" t="s">
        <v>20</v>
      </c>
      <c r="P15">
        <v>201</v>
      </c>
    </row>
    <row r="16" spans="1:54" x14ac:dyDescent="0.25">
      <c r="A16" s="27" t="s">
        <v>287</v>
      </c>
      <c r="B16" t="s">
        <v>288</v>
      </c>
      <c r="C16" s="12">
        <v>44125</v>
      </c>
      <c r="D16" s="7">
        <v>125000</v>
      </c>
      <c r="E16" t="s">
        <v>15</v>
      </c>
      <c r="F16" t="s">
        <v>27</v>
      </c>
      <c r="G16" s="7">
        <v>125000</v>
      </c>
      <c r="H16" s="7">
        <v>42000</v>
      </c>
      <c r="I16" s="7">
        <f t="shared" si="2"/>
        <v>83000</v>
      </c>
      <c r="J16" s="7">
        <v>86100</v>
      </c>
      <c r="K16" s="17">
        <f t="shared" si="3"/>
        <v>0.96399535423925664</v>
      </c>
      <c r="L16" s="22" t="s">
        <v>28</v>
      </c>
      <c r="M16" t="s">
        <v>42</v>
      </c>
      <c r="O16" t="s">
        <v>20</v>
      </c>
      <c r="P16">
        <v>201</v>
      </c>
    </row>
    <row r="17" spans="1:16" x14ac:dyDescent="0.25">
      <c r="A17" s="28" t="s">
        <v>173</v>
      </c>
      <c r="B17" t="s">
        <v>174</v>
      </c>
      <c r="C17" s="12">
        <v>43739</v>
      </c>
      <c r="D17" s="7">
        <v>1000000</v>
      </c>
      <c r="E17" t="s">
        <v>15</v>
      </c>
      <c r="F17" t="s">
        <v>29</v>
      </c>
      <c r="G17" s="7">
        <v>1000000</v>
      </c>
      <c r="H17" s="7">
        <v>203300</v>
      </c>
      <c r="I17" s="7">
        <f t="shared" ref="I17:I28" si="4">G17-H17</f>
        <v>796700</v>
      </c>
      <c r="J17" s="7">
        <v>759000</v>
      </c>
      <c r="K17" s="17">
        <f t="shared" ref="K17:K28" si="5">I17/J17</f>
        <v>1.0496706192358367</v>
      </c>
      <c r="L17" s="22" t="s">
        <v>28</v>
      </c>
      <c r="M17" t="s">
        <v>175</v>
      </c>
      <c r="O17" t="s">
        <v>20</v>
      </c>
      <c r="P17">
        <v>201</v>
      </c>
    </row>
    <row r="18" spans="1:16" x14ac:dyDescent="0.25">
      <c r="A18" s="27" t="s">
        <v>289</v>
      </c>
      <c r="B18" t="s">
        <v>290</v>
      </c>
      <c r="C18" s="12">
        <v>44117</v>
      </c>
      <c r="D18" s="7">
        <v>385000</v>
      </c>
      <c r="E18" t="s">
        <v>15</v>
      </c>
      <c r="F18" t="s">
        <v>27</v>
      </c>
      <c r="G18" s="7">
        <v>385000</v>
      </c>
      <c r="H18" s="7">
        <v>133000</v>
      </c>
      <c r="I18" s="7">
        <f t="shared" si="4"/>
        <v>252000</v>
      </c>
      <c r="J18" s="7">
        <v>266000</v>
      </c>
      <c r="K18" s="17">
        <f t="shared" si="5"/>
        <v>0.94736842105263153</v>
      </c>
      <c r="L18" s="22" t="s">
        <v>28</v>
      </c>
      <c r="M18" t="s">
        <v>31</v>
      </c>
      <c r="O18" t="s">
        <v>20</v>
      </c>
      <c r="P18">
        <v>201</v>
      </c>
    </row>
    <row r="19" spans="1:16" x14ac:dyDescent="0.25">
      <c r="A19" s="27" t="s">
        <v>176</v>
      </c>
      <c r="B19" t="s">
        <v>177</v>
      </c>
      <c r="C19" s="12">
        <v>43922</v>
      </c>
      <c r="D19" s="7">
        <v>6058333</v>
      </c>
      <c r="E19" t="s">
        <v>18</v>
      </c>
      <c r="F19" t="s">
        <v>29</v>
      </c>
      <c r="G19" s="7">
        <v>6058333</v>
      </c>
      <c r="H19" s="7">
        <v>328000</v>
      </c>
      <c r="I19" s="7">
        <f t="shared" si="4"/>
        <v>5730333</v>
      </c>
      <c r="J19" s="7">
        <v>4364000</v>
      </c>
      <c r="K19" s="17">
        <f t="shared" si="5"/>
        <v>1.3130918881759854</v>
      </c>
      <c r="L19" s="22" t="s">
        <v>35</v>
      </c>
      <c r="M19" t="s">
        <v>38</v>
      </c>
      <c r="N19" t="s">
        <v>178</v>
      </c>
      <c r="O19" t="s">
        <v>36</v>
      </c>
      <c r="P19">
        <v>201</v>
      </c>
    </row>
    <row r="20" spans="1:16" x14ac:dyDescent="0.25">
      <c r="A20" s="28" t="s">
        <v>77</v>
      </c>
      <c r="B20" t="s">
        <v>78</v>
      </c>
      <c r="C20" s="12">
        <v>43648</v>
      </c>
      <c r="D20" s="7">
        <v>400000</v>
      </c>
      <c r="E20" t="s">
        <v>24</v>
      </c>
      <c r="F20" t="s">
        <v>34</v>
      </c>
      <c r="G20" s="7">
        <v>400000</v>
      </c>
      <c r="H20" s="7">
        <v>80000</v>
      </c>
      <c r="I20" s="7">
        <f t="shared" si="4"/>
        <v>320000</v>
      </c>
      <c r="J20" s="7">
        <v>290000</v>
      </c>
      <c r="K20" s="17">
        <f t="shared" si="5"/>
        <v>1.103448275862069</v>
      </c>
      <c r="L20" s="22" t="s">
        <v>35</v>
      </c>
      <c r="M20" t="s">
        <v>79</v>
      </c>
      <c r="O20" t="s">
        <v>36</v>
      </c>
      <c r="P20">
        <v>201</v>
      </c>
    </row>
    <row r="21" spans="1:16" x14ac:dyDescent="0.25">
      <c r="A21" s="28" t="s">
        <v>179</v>
      </c>
      <c r="B21" t="s">
        <v>180</v>
      </c>
      <c r="C21" s="12">
        <v>43754</v>
      </c>
      <c r="D21" s="7">
        <v>59400</v>
      </c>
      <c r="E21" t="s">
        <v>15</v>
      </c>
      <c r="F21" t="s">
        <v>27</v>
      </c>
      <c r="G21" s="7">
        <v>59400</v>
      </c>
      <c r="H21" s="7">
        <v>38000</v>
      </c>
      <c r="I21" s="7">
        <f t="shared" si="4"/>
        <v>21400</v>
      </c>
      <c r="J21" s="7">
        <v>29400</v>
      </c>
      <c r="K21" s="17">
        <f t="shared" si="5"/>
        <v>0.72789115646258506</v>
      </c>
      <c r="L21" s="22" t="s">
        <v>39</v>
      </c>
      <c r="M21" t="s">
        <v>181</v>
      </c>
      <c r="O21" t="s">
        <v>80</v>
      </c>
      <c r="P21">
        <v>201</v>
      </c>
    </row>
    <row r="22" spans="1:16" x14ac:dyDescent="0.25">
      <c r="A22" s="28" t="s">
        <v>182</v>
      </c>
      <c r="B22" t="s">
        <v>183</v>
      </c>
      <c r="C22" s="12">
        <v>43746</v>
      </c>
      <c r="D22" s="7">
        <v>40000</v>
      </c>
      <c r="E22" t="s">
        <v>15</v>
      </c>
      <c r="F22" t="s">
        <v>27</v>
      </c>
      <c r="G22" s="7">
        <v>40000</v>
      </c>
      <c r="H22" s="7">
        <v>11800</v>
      </c>
      <c r="I22" s="7">
        <f t="shared" si="4"/>
        <v>28200</v>
      </c>
      <c r="J22" s="7">
        <v>45600</v>
      </c>
      <c r="K22" s="17">
        <f t="shared" si="5"/>
        <v>0.61842105263157898</v>
      </c>
      <c r="L22" s="22" t="s">
        <v>39</v>
      </c>
      <c r="M22" t="s">
        <v>47</v>
      </c>
      <c r="O22" t="s">
        <v>80</v>
      </c>
      <c r="P22">
        <v>201</v>
      </c>
    </row>
    <row r="23" spans="1:16" x14ac:dyDescent="0.25">
      <c r="A23" s="27" t="s">
        <v>182</v>
      </c>
      <c r="B23" t="s">
        <v>183</v>
      </c>
      <c r="C23" s="12">
        <v>44159</v>
      </c>
      <c r="D23" s="7">
        <v>35000</v>
      </c>
      <c r="E23" t="s">
        <v>15</v>
      </c>
      <c r="F23" t="s">
        <v>27</v>
      </c>
      <c r="G23" s="7">
        <v>35000</v>
      </c>
      <c r="H23" s="7">
        <v>12000</v>
      </c>
      <c r="I23" s="7">
        <f t="shared" si="4"/>
        <v>23000</v>
      </c>
      <c r="J23" s="7">
        <v>45000</v>
      </c>
      <c r="K23" s="17">
        <f t="shared" si="5"/>
        <v>0.51111111111111107</v>
      </c>
      <c r="L23" s="22" t="s">
        <v>39</v>
      </c>
      <c r="M23" t="s">
        <v>47</v>
      </c>
      <c r="O23" t="s">
        <v>80</v>
      </c>
      <c r="P23">
        <v>201</v>
      </c>
    </row>
    <row r="24" spans="1:16" x14ac:dyDescent="0.25">
      <c r="A24" s="28" t="s">
        <v>229</v>
      </c>
      <c r="B24" t="s">
        <v>230</v>
      </c>
      <c r="C24" s="12">
        <v>43902</v>
      </c>
      <c r="D24" s="7">
        <v>275000</v>
      </c>
      <c r="E24" t="s">
        <v>15</v>
      </c>
      <c r="F24" t="s">
        <v>27</v>
      </c>
      <c r="G24" s="7">
        <v>275000</v>
      </c>
      <c r="H24" s="7">
        <v>132000</v>
      </c>
      <c r="I24" s="7">
        <f t="shared" ref="I24" si="6">G24-H24</f>
        <v>143000</v>
      </c>
      <c r="J24" s="7">
        <v>136000</v>
      </c>
      <c r="K24" s="17">
        <f t="shared" ref="K24" si="7">I24/J24</f>
        <v>1.0514705882352942</v>
      </c>
      <c r="L24" s="22" t="s">
        <v>39</v>
      </c>
      <c r="M24" t="s">
        <v>23</v>
      </c>
      <c r="O24" t="s">
        <v>20</v>
      </c>
      <c r="P24">
        <v>201</v>
      </c>
    </row>
    <row r="25" spans="1:16" x14ac:dyDescent="0.25">
      <c r="A25" s="28" t="s">
        <v>132</v>
      </c>
      <c r="B25" t="s">
        <v>133</v>
      </c>
      <c r="C25" s="12">
        <v>43718</v>
      </c>
      <c r="D25" s="7">
        <v>255000</v>
      </c>
      <c r="E25" t="s">
        <v>24</v>
      </c>
      <c r="F25" t="s">
        <v>29</v>
      </c>
      <c r="G25" s="7">
        <v>255000</v>
      </c>
      <c r="H25" s="7">
        <v>140700</v>
      </c>
      <c r="I25" s="7">
        <f t="shared" si="4"/>
        <v>114300</v>
      </c>
      <c r="J25" s="7">
        <v>95900</v>
      </c>
      <c r="K25" s="17">
        <f t="shared" si="5"/>
        <v>1.191866527632951</v>
      </c>
      <c r="L25" s="22" t="s">
        <v>39</v>
      </c>
      <c r="M25" t="s">
        <v>186</v>
      </c>
      <c r="O25" t="s">
        <v>20</v>
      </c>
      <c r="P25">
        <v>201</v>
      </c>
    </row>
    <row r="26" spans="1:16" x14ac:dyDescent="0.25">
      <c r="A26" s="27" t="s">
        <v>301</v>
      </c>
      <c r="B26" t="s">
        <v>302</v>
      </c>
      <c r="C26" s="12">
        <v>44200</v>
      </c>
      <c r="D26" s="7">
        <v>290000</v>
      </c>
      <c r="E26" t="s">
        <v>15</v>
      </c>
      <c r="F26" t="s">
        <v>27</v>
      </c>
      <c r="G26" s="7">
        <v>290000</v>
      </c>
      <c r="H26" s="7">
        <v>163000</v>
      </c>
      <c r="I26" s="7">
        <f t="shared" si="4"/>
        <v>127000</v>
      </c>
      <c r="J26" s="7">
        <v>225000</v>
      </c>
      <c r="K26" s="17">
        <f t="shared" si="5"/>
        <v>0.56444444444444442</v>
      </c>
      <c r="L26" s="22" t="s">
        <v>39</v>
      </c>
      <c r="M26" t="s">
        <v>31</v>
      </c>
      <c r="O26" t="s">
        <v>20</v>
      </c>
      <c r="P26">
        <v>201</v>
      </c>
    </row>
    <row r="27" spans="1:16" x14ac:dyDescent="0.25">
      <c r="A27" s="28" t="s">
        <v>187</v>
      </c>
      <c r="B27" t="s">
        <v>188</v>
      </c>
      <c r="C27" s="12">
        <v>43755</v>
      </c>
      <c r="D27" s="7">
        <v>550000</v>
      </c>
      <c r="E27" t="s">
        <v>15</v>
      </c>
      <c r="F27" t="s">
        <v>27</v>
      </c>
      <c r="G27" s="7">
        <v>550000</v>
      </c>
      <c r="H27" s="7">
        <v>417700</v>
      </c>
      <c r="I27" s="7">
        <f t="shared" si="4"/>
        <v>132300</v>
      </c>
      <c r="J27" s="7">
        <v>317756</v>
      </c>
      <c r="K27" s="17">
        <f t="shared" si="5"/>
        <v>0.41635720489935674</v>
      </c>
      <c r="L27" s="22" t="s">
        <v>39</v>
      </c>
      <c r="M27" t="s">
        <v>42</v>
      </c>
      <c r="O27" t="s">
        <v>20</v>
      </c>
      <c r="P27">
        <v>201</v>
      </c>
    </row>
    <row r="28" spans="1:16" x14ac:dyDescent="0.25">
      <c r="A28" s="28" t="s">
        <v>136</v>
      </c>
      <c r="B28" t="s">
        <v>137</v>
      </c>
      <c r="C28" s="12">
        <v>43655</v>
      </c>
      <c r="D28" s="7">
        <v>1300000</v>
      </c>
      <c r="E28" t="s">
        <v>18</v>
      </c>
      <c r="F28" t="s">
        <v>29</v>
      </c>
      <c r="G28" s="7">
        <v>1300000</v>
      </c>
      <c r="H28" s="7">
        <v>782900</v>
      </c>
      <c r="I28" s="7">
        <f t="shared" si="4"/>
        <v>517100</v>
      </c>
      <c r="J28" s="7">
        <v>587900</v>
      </c>
      <c r="K28" s="17">
        <f t="shared" si="5"/>
        <v>0.87957135567273348</v>
      </c>
      <c r="L28" s="22" t="s">
        <v>39</v>
      </c>
      <c r="M28" t="s">
        <v>81</v>
      </c>
      <c r="O28" t="s">
        <v>20</v>
      </c>
      <c r="P28">
        <v>201</v>
      </c>
    </row>
    <row r="29" spans="1:16" x14ac:dyDescent="0.25">
      <c r="A29" s="28" t="s">
        <v>82</v>
      </c>
      <c r="B29" t="s">
        <v>83</v>
      </c>
      <c r="C29" s="12">
        <v>43614</v>
      </c>
      <c r="D29" s="7">
        <v>410000</v>
      </c>
      <c r="E29" t="s">
        <v>15</v>
      </c>
      <c r="F29" t="s">
        <v>27</v>
      </c>
      <c r="G29" s="7">
        <v>410000</v>
      </c>
      <c r="H29" s="7">
        <v>210000</v>
      </c>
      <c r="I29" s="7">
        <f t="shared" ref="I29:I40" si="8">G29-H29</f>
        <v>200000</v>
      </c>
      <c r="J29" s="7">
        <v>393000</v>
      </c>
      <c r="K29" s="17">
        <f t="shared" ref="K29:K40" si="9">I29/J29</f>
        <v>0.5089058524173028</v>
      </c>
      <c r="L29" s="22" t="s">
        <v>39</v>
      </c>
      <c r="M29" t="s">
        <v>31</v>
      </c>
      <c r="O29" t="s">
        <v>20</v>
      </c>
      <c r="P29">
        <v>201</v>
      </c>
    </row>
    <row r="30" spans="1:16" x14ac:dyDescent="0.25">
      <c r="A30" s="28" t="s">
        <v>84</v>
      </c>
      <c r="B30" t="s">
        <v>85</v>
      </c>
      <c r="C30" s="12">
        <v>43588</v>
      </c>
      <c r="D30" s="7">
        <v>265000</v>
      </c>
      <c r="E30" t="s">
        <v>15</v>
      </c>
      <c r="F30" t="s">
        <v>27</v>
      </c>
      <c r="G30" s="7">
        <v>265000</v>
      </c>
      <c r="H30" s="7">
        <v>172000</v>
      </c>
      <c r="I30" s="7">
        <f t="shared" si="8"/>
        <v>93000</v>
      </c>
      <c r="J30" s="7">
        <v>214000</v>
      </c>
      <c r="K30" s="17">
        <f t="shared" si="9"/>
        <v>0.43457943925233644</v>
      </c>
      <c r="L30" s="22" t="s">
        <v>39</v>
      </c>
      <c r="M30" t="s">
        <v>234</v>
      </c>
      <c r="O30" t="s">
        <v>20</v>
      </c>
      <c r="P30">
        <v>201</v>
      </c>
    </row>
    <row r="31" spans="1:16" x14ac:dyDescent="0.25">
      <c r="A31" s="28" t="s">
        <v>86</v>
      </c>
      <c r="B31" t="s">
        <v>87</v>
      </c>
      <c r="C31" s="12">
        <v>43691</v>
      </c>
      <c r="D31" s="7">
        <v>210000</v>
      </c>
      <c r="E31" t="s">
        <v>24</v>
      </c>
      <c r="F31" t="s">
        <v>29</v>
      </c>
      <c r="G31" s="7">
        <v>210000</v>
      </c>
      <c r="H31" s="7">
        <v>108000</v>
      </c>
      <c r="I31" s="7">
        <f t="shared" ref="I31:I33" si="10">G31-H31</f>
        <v>102000</v>
      </c>
      <c r="J31" s="7">
        <v>103000</v>
      </c>
      <c r="K31" s="17">
        <f t="shared" si="9"/>
        <v>0.99029126213592233</v>
      </c>
      <c r="L31" s="22" t="s">
        <v>39</v>
      </c>
      <c r="M31" t="s">
        <v>31</v>
      </c>
      <c r="O31" t="s">
        <v>20</v>
      </c>
      <c r="P31">
        <v>201</v>
      </c>
    </row>
    <row r="32" spans="1:16" x14ac:dyDescent="0.25">
      <c r="A32" s="27" t="s">
        <v>303</v>
      </c>
      <c r="B32" t="s">
        <v>304</v>
      </c>
      <c r="C32" s="12">
        <v>44126</v>
      </c>
      <c r="D32" s="7">
        <v>120000</v>
      </c>
      <c r="E32" t="s">
        <v>15</v>
      </c>
      <c r="F32" t="s">
        <v>305</v>
      </c>
      <c r="G32" s="7">
        <v>120000</v>
      </c>
      <c r="H32" s="7">
        <v>111000</v>
      </c>
      <c r="I32" s="7">
        <f t="shared" si="10"/>
        <v>9000</v>
      </c>
      <c r="J32" s="7">
        <v>52000</v>
      </c>
      <c r="K32" s="17">
        <f t="shared" si="9"/>
        <v>0.17307692307692307</v>
      </c>
      <c r="L32" s="22" t="s">
        <v>39</v>
      </c>
      <c r="M32" t="s">
        <v>47</v>
      </c>
      <c r="O32" t="s">
        <v>20</v>
      </c>
      <c r="P32">
        <v>201</v>
      </c>
    </row>
    <row r="33" spans="1:16" x14ac:dyDescent="0.25">
      <c r="A33" s="27" t="s">
        <v>306</v>
      </c>
      <c r="B33" t="s">
        <v>307</v>
      </c>
      <c r="C33" s="12">
        <v>44204</v>
      </c>
      <c r="D33" s="7">
        <v>190000</v>
      </c>
      <c r="E33" t="s">
        <v>15</v>
      </c>
      <c r="F33" t="s">
        <v>27</v>
      </c>
      <c r="G33" s="7">
        <v>190000</v>
      </c>
      <c r="H33" s="7">
        <v>135000</v>
      </c>
      <c r="I33" s="7">
        <f t="shared" si="10"/>
        <v>55000</v>
      </c>
      <c r="J33" s="7">
        <v>313000</v>
      </c>
      <c r="K33" s="17">
        <f t="shared" si="9"/>
        <v>0.1757188498402556</v>
      </c>
      <c r="L33" s="22" t="s">
        <v>39</v>
      </c>
      <c r="M33" t="s">
        <v>308</v>
      </c>
      <c r="N33" t="s">
        <v>309</v>
      </c>
      <c r="O33" t="s">
        <v>310</v>
      </c>
      <c r="P33">
        <v>201</v>
      </c>
    </row>
    <row r="34" spans="1:16" x14ac:dyDescent="0.25">
      <c r="A34" s="28" t="s">
        <v>191</v>
      </c>
      <c r="B34" t="s">
        <v>192</v>
      </c>
      <c r="C34" s="12">
        <v>43773</v>
      </c>
      <c r="D34" s="7">
        <v>769202</v>
      </c>
      <c r="E34" t="s">
        <v>15</v>
      </c>
      <c r="F34" t="s">
        <v>29</v>
      </c>
      <c r="G34" s="7">
        <v>769202</v>
      </c>
      <c r="H34" s="7">
        <v>145900</v>
      </c>
      <c r="I34" s="7">
        <f>G34-H34</f>
        <v>623302</v>
      </c>
      <c r="J34" s="7">
        <v>572700</v>
      </c>
      <c r="K34" s="17">
        <f>I34/J34</f>
        <v>1.0883569058844071</v>
      </c>
      <c r="L34" s="22" t="s">
        <v>39</v>
      </c>
      <c r="M34" t="s">
        <v>235</v>
      </c>
      <c r="N34" t="s">
        <v>193</v>
      </c>
      <c r="O34" t="s">
        <v>20</v>
      </c>
      <c r="P34">
        <v>201</v>
      </c>
    </row>
    <row r="35" spans="1:16" x14ac:dyDescent="0.25">
      <c r="A35" s="28" t="s">
        <v>194</v>
      </c>
      <c r="B35" t="s">
        <v>195</v>
      </c>
      <c r="C35" s="12">
        <v>43773</v>
      </c>
      <c r="D35" s="7">
        <v>210798</v>
      </c>
      <c r="E35" t="s">
        <v>15</v>
      </c>
      <c r="F35" t="s">
        <v>29</v>
      </c>
      <c r="G35" s="7">
        <v>210798</v>
      </c>
      <c r="H35" s="7">
        <v>47500</v>
      </c>
      <c r="I35" s="7">
        <f>G35-H35</f>
        <v>163298</v>
      </c>
      <c r="J35" s="7">
        <v>186500</v>
      </c>
      <c r="K35" s="17">
        <f>I35/J35</f>
        <v>0.87559249329758715</v>
      </c>
      <c r="L35" s="22" t="s">
        <v>39</v>
      </c>
      <c r="M35" t="s">
        <v>235</v>
      </c>
      <c r="O35" t="s">
        <v>20</v>
      </c>
      <c r="P35">
        <v>201</v>
      </c>
    </row>
    <row r="36" spans="1:16" x14ac:dyDescent="0.25">
      <c r="A36" s="28" t="s">
        <v>89</v>
      </c>
      <c r="B36" t="s">
        <v>90</v>
      </c>
      <c r="C36" s="12">
        <v>43647</v>
      </c>
      <c r="D36" s="7">
        <v>170200</v>
      </c>
      <c r="E36" t="s">
        <v>15</v>
      </c>
      <c r="F36" t="s">
        <v>27</v>
      </c>
      <c r="G36" s="7">
        <v>170200</v>
      </c>
      <c r="H36" s="7">
        <v>136000</v>
      </c>
      <c r="I36" s="7">
        <f t="shared" si="8"/>
        <v>34200</v>
      </c>
      <c r="J36" s="7">
        <v>86600</v>
      </c>
      <c r="K36" s="17">
        <f t="shared" si="9"/>
        <v>0.394919168591224</v>
      </c>
      <c r="L36" s="22" t="s">
        <v>39</v>
      </c>
      <c r="M36" t="s">
        <v>237</v>
      </c>
      <c r="O36" t="s">
        <v>20</v>
      </c>
      <c r="P36">
        <v>201</v>
      </c>
    </row>
    <row r="37" spans="1:16" x14ac:dyDescent="0.25">
      <c r="A37" s="27" t="s">
        <v>311</v>
      </c>
      <c r="B37" t="s">
        <v>312</v>
      </c>
      <c r="C37" s="12">
        <v>44183</v>
      </c>
      <c r="D37" s="7">
        <v>140000</v>
      </c>
      <c r="E37" t="s">
        <v>15</v>
      </c>
      <c r="F37" t="s">
        <v>27</v>
      </c>
      <c r="G37" s="7">
        <v>140000</v>
      </c>
      <c r="H37" s="7">
        <v>13000</v>
      </c>
      <c r="I37" s="7">
        <f t="shared" si="8"/>
        <v>127000</v>
      </c>
      <c r="J37" s="7">
        <v>157000</v>
      </c>
      <c r="K37" s="17">
        <f t="shared" si="9"/>
        <v>0.80891719745222934</v>
      </c>
      <c r="L37" s="22" t="s">
        <v>39</v>
      </c>
      <c r="M37" t="s">
        <v>42</v>
      </c>
      <c r="O37" t="s">
        <v>20</v>
      </c>
      <c r="P37">
        <v>201</v>
      </c>
    </row>
    <row r="38" spans="1:16" x14ac:dyDescent="0.25">
      <c r="A38" s="27" t="s">
        <v>313</v>
      </c>
      <c r="B38" t="s">
        <v>314</v>
      </c>
      <c r="C38" s="12">
        <v>44137</v>
      </c>
      <c r="D38" s="53" t="s">
        <v>315</v>
      </c>
      <c r="E38" t="s">
        <v>24</v>
      </c>
      <c r="F38" t="s">
        <v>29</v>
      </c>
      <c r="G38" s="53" t="s">
        <v>315</v>
      </c>
      <c r="H38" s="7">
        <v>55000</v>
      </c>
      <c r="I38" s="7">
        <v>210000</v>
      </c>
      <c r="J38" s="7">
        <v>573000</v>
      </c>
      <c r="K38" s="17">
        <f t="shared" si="9"/>
        <v>0.36649214659685864</v>
      </c>
      <c r="L38" s="22" t="s">
        <v>39</v>
      </c>
      <c r="M38" t="s">
        <v>121</v>
      </c>
      <c r="N38" t="s">
        <v>316</v>
      </c>
      <c r="O38" t="s">
        <v>20</v>
      </c>
      <c r="P38">
        <v>201</v>
      </c>
    </row>
    <row r="39" spans="1:16" x14ac:dyDescent="0.25">
      <c r="A39" s="27" t="s">
        <v>317</v>
      </c>
      <c r="B39" t="s">
        <v>318</v>
      </c>
      <c r="C39" s="12">
        <v>44091</v>
      </c>
      <c r="D39" s="7">
        <v>160000</v>
      </c>
      <c r="E39" t="s">
        <v>15</v>
      </c>
      <c r="F39" t="s">
        <v>16</v>
      </c>
      <c r="G39" s="7">
        <v>160000</v>
      </c>
      <c r="H39" s="7">
        <v>18000</v>
      </c>
      <c r="I39" s="7">
        <f t="shared" si="8"/>
        <v>142000</v>
      </c>
      <c r="J39" s="7">
        <v>137000</v>
      </c>
      <c r="K39" s="17">
        <f t="shared" si="9"/>
        <v>1.0364963503649636</v>
      </c>
      <c r="L39" s="22" t="s">
        <v>319</v>
      </c>
      <c r="M39" t="s">
        <v>55</v>
      </c>
      <c r="O39" t="s">
        <v>320</v>
      </c>
      <c r="P39">
        <v>201</v>
      </c>
    </row>
    <row r="40" spans="1:16" x14ac:dyDescent="0.25">
      <c r="A40" s="27" t="s">
        <v>321</v>
      </c>
      <c r="B40" t="s">
        <v>322</v>
      </c>
      <c r="C40" s="12">
        <v>44074</v>
      </c>
      <c r="D40" s="7">
        <v>525000</v>
      </c>
      <c r="E40" t="s">
        <v>18</v>
      </c>
      <c r="F40" t="s">
        <v>323</v>
      </c>
      <c r="G40" s="7">
        <v>525000</v>
      </c>
      <c r="H40" s="7">
        <v>144000</v>
      </c>
      <c r="I40" s="7">
        <f t="shared" si="8"/>
        <v>381000</v>
      </c>
      <c r="J40" s="7">
        <v>274000</v>
      </c>
      <c r="K40" s="17">
        <f t="shared" si="9"/>
        <v>1.3905109489051095</v>
      </c>
      <c r="L40" s="22" t="s">
        <v>50</v>
      </c>
      <c r="M40" t="s">
        <v>324</v>
      </c>
      <c r="O40" t="s">
        <v>20</v>
      </c>
      <c r="P40">
        <v>201</v>
      </c>
    </row>
    <row r="41" spans="1:16" x14ac:dyDescent="0.25">
      <c r="A41" s="28" t="s">
        <v>93</v>
      </c>
      <c r="B41" t="s">
        <v>94</v>
      </c>
      <c r="C41" s="12">
        <v>43714</v>
      </c>
      <c r="D41" s="7">
        <v>650000</v>
      </c>
      <c r="E41" t="s">
        <v>15</v>
      </c>
      <c r="F41" t="s">
        <v>49</v>
      </c>
      <c r="G41" s="7">
        <v>650000</v>
      </c>
      <c r="H41" s="7">
        <v>153000</v>
      </c>
      <c r="I41" s="7">
        <f t="shared" ref="I41:I43" si="11">G41-H41</f>
        <v>497000</v>
      </c>
      <c r="J41" s="7">
        <v>599000</v>
      </c>
      <c r="K41" s="17">
        <f t="shared" ref="K41:K43" si="12">I41/J41</f>
        <v>0.8297161936560935</v>
      </c>
      <c r="L41" s="22" t="s">
        <v>50</v>
      </c>
      <c r="M41" t="s">
        <v>42</v>
      </c>
      <c r="O41" t="s">
        <v>21</v>
      </c>
      <c r="P41">
        <v>201</v>
      </c>
    </row>
    <row r="42" spans="1:16" x14ac:dyDescent="0.25">
      <c r="A42" s="28" t="s">
        <v>97</v>
      </c>
      <c r="B42" t="s">
        <v>98</v>
      </c>
      <c r="C42" s="12">
        <v>43578</v>
      </c>
      <c r="D42" s="7">
        <v>700000</v>
      </c>
      <c r="E42" t="s">
        <v>15</v>
      </c>
      <c r="F42" t="s">
        <v>49</v>
      </c>
      <c r="G42" s="7">
        <v>700000</v>
      </c>
      <c r="H42" s="7">
        <v>457500</v>
      </c>
      <c r="I42" s="7">
        <f t="shared" si="11"/>
        <v>242500</v>
      </c>
      <c r="J42" s="7">
        <v>402700</v>
      </c>
      <c r="K42" s="17">
        <f t="shared" si="12"/>
        <v>0.60218524956543329</v>
      </c>
      <c r="L42" s="22" t="s">
        <v>50</v>
      </c>
      <c r="M42" t="s">
        <v>99</v>
      </c>
      <c r="O42" t="s">
        <v>51</v>
      </c>
      <c r="P42">
        <v>201</v>
      </c>
    </row>
    <row r="43" spans="1:16" x14ac:dyDescent="0.25">
      <c r="A43" s="27" t="s">
        <v>325</v>
      </c>
      <c r="B43" t="s">
        <v>326</v>
      </c>
      <c r="C43" s="12">
        <v>44260</v>
      </c>
      <c r="D43" s="7">
        <v>1775000</v>
      </c>
      <c r="E43" t="s">
        <v>15</v>
      </c>
      <c r="F43" t="s">
        <v>49</v>
      </c>
      <c r="G43" s="7">
        <v>1775000</v>
      </c>
      <c r="H43" s="7">
        <v>150000</v>
      </c>
      <c r="I43" s="7">
        <f t="shared" si="11"/>
        <v>1625000</v>
      </c>
      <c r="J43" s="7">
        <v>910000</v>
      </c>
      <c r="K43" s="17">
        <f t="shared" si="12"/>
        <v>1.7857142857142858</v>
      </c>
      <c r="L43" s="22" t="s">
        <v>50</v>
      </c>
      <c r="M43" t="s">
        <v>55</v>
      </c>
      <c r="O43" t="s">
        <v>20</v>
      </c>
      <c r="P43">
        <v>201</v>
      </c>
    </row>
    <row r="44" spans="1:16" x14ac:dyDescent="0.25">
      <c r="A44" s="28" t="s">
        <v>53</v>
      </c>
      <c r="B44" t="s">
        <v>54</v>
      </c>
      <c r="C44" s="12">
        <v>43808</v>
      </c>
      <c r="D44" s="7">
        <v>620000</v>
      </c>
      <c r="E44" t="s">
        <v>15</v>
      </c>
      <c r="F44" t="s">
        <v>49</v>
      </c>
      <c r="G44" s="7">
        <v>620000</v>
      </c>
      <c r="H44" s="7">
        <v>195700</v>
      </c>
      <c r="I44" s="7">
        <f>G44-H44</f>
        <v>424300</v>
      </c>
      <c r="J44" s="7">
        <v>390400</v>
      </c>
      <c r="K44" s="17">
        <f>I44/J44</f>
        <v>1.0868340163934427</v>
      </c>
      <c r="L44" s="22" t="s">
        <v>50</v>
      </c>
      <c r="M44" t="s">
        <v>43</v>
      </c>
      <c r="O44" t="s">
        <v>20</v>
      </c>
      <c r="P44">
        <v>201</v>
      </c>
    </row>
    <row r="45" spans="1:16" x14ac:dyDescent="0.25">
      <c r="A45" s="27" t="s">
        <v>331</v>
      </c>
      <c r="B45" t="s">
        <v>332</v>
      </c>
      <c r="C45" s="12">
        <v>43959</v>
      </c>
      <c r="D45" s="7">
        <v>209000</v>
      </c>
      <c r="E45" t="s">
        <v>15</v>
      </c>
      <c r="F45" t="s">
        <v>49</v>
      </c>
      <c r="G45" s="7">
        <v>209000</v>
      </c>
      <c r="H45" s="7">
        <v>82000</v>
      </c>
      <c r="I45" s="7">
        <f t="shared" ref="I45:I48" si="13">G45-H45</f>
        <v>127000</v>
      </c>
      <c r="J45" s="7">
        <v>172000</v>
      </c>
      <c r="K45" s="17">
        <f t="shared" ref="K45:K48" si="14">I45/J45</f>
        <v>0.73837209302325579</v>
      </c>
      <c r="L45" s="22" t="s">
        <v>50</v>
      </c>
      <c r="M45" t="s">
        <v>31</v>
      </c>
      <c r="O45" t="s">
        <v>20</v>
      </c>
      <c r="P45">
        <v>201</v>
      </c>
    </row>
    <row r="46" spans="1:16" x14ac:dyDescent="0.25">
      <c r="A46" s="27" t="s">
        <v>333</v>
      </c>
      <c r="B46" t="s">
        <v>334</v>
      </c>
      <c r="C46" s="12">
        <v>44097</v>
      </c>
      <c r="D46" s="7">
        <v>400000</v>
      </c>
      <c r="E46" t="s">
        <v>15</v>
      </c>
      <c r="F46" t="s">
        <v>49</v>
      </c>
      <c r="G46" s="7">
        <v>400000</v>
      </c>
      <c r="H46" s="7">
        <v>129000</v>
      </c>
      <c r="I46" s="7">
        <f t="shared" si="13"/>
        <v>271000</v>
      </c>
      <c r="J46" s="7">
        <v>175000</v>
      </c>
      <c r="K46" s="17">
        <f t="shared" si="14"/>
        <v>1.5485714285714285</v>
      </c>
      <c r="L46" s="22" t="s">
        <v>50</v>
      </c>
      <c r="M46" t="s">
        <v>19</v>
      </c>
      <c r="O46" t="s">
        <v>20</v>
      </c>
      <c r="P46">
        <v>201</v>
      </c>
    </row>
    <row r="47" spans="1:16" x14ac:dyDescent="0.25">
      <c r="A47" s="27" t="s">
        <v>335</v>
      </c>
      <c r="B47" t="s">
        <v>336</v>
      </c>
      <c r="C47" s="12">
        <v>44267</v>
      </c>
      <c r="D47" s="7">
        <v>190000</v>
      </c>
      <c r="E47" t="s">
        <v>18</v>
      </c>
      <c r="F47" t="s">
        <v>323</v>
      </c>
      <c r="G47" s="7">
        <v>190000</v>
      </c>
      <c r="H47" s="7">
        <v>155000</v>
      </c>
      <c r="I47" s="7">
        <f t="shared" si="13"/>
        <v>35000</v>
      </c>
      <c r="J47" s="7">
        <v>159000</v>
      </c>
      <c r="K47" s="32">
        <f t="shared" si="14"/>
        <v>0.22012578616352202</v>
      </c>
      <c r="L47" s="22" t="s">
        <v>50</v>
      </c>
      <c r="M47" t="s">
        <v>44</v>
      </c>
      <c r="O47" t="s">
        <v>20</v>
      </c>
      <c r="P47">
        <v>201</v>
      </c>
    </row>
    <row r="48" spans="1:16" x14ac:dyDescent="0.25">
      <c r="A48" s="27" t="s">
        <v>337</v>
      </c>
      <c r="B48" t="s">
        <v>338</v>
      </c>
      <c r="C48" s="12">
        <v>44223</v>
      </c>
      <c r="D48" s="7">
        <v>90000</v>
      </c>
      <c r="E48" t="s">
        <v>24</v>
      </c>
      <c r="F48" t="s">
        <v>34</v>
      </c>
      <c r="G48" s="7">
        <v>90000</v>
      </c>
      <c r="H48" s="7">
        <v>60000</v>
      </c>
      <c r="I48" s="7">
        <f t="shared" si="13"/>
        <v>30000</v>
      </c>
      <c r="J48" s="7">
        <v>126000</v>
      </c>
      <c r="K48" s="17">
        <f t="shared" si="14"/>
        <v>0.23809523809523808</v>
      </c>
      <c r="L48" s="22" t="s">
        <v>39</v>
      </c>
      <c r="M48" t="s">
        <v>19</v>
      </c>
      <c r="O48" t="s">
        <v>21</v>
      </c>
      <c r="P48">
        <v>201</v>
      </c>
    </row>
    <row r="49" spans="1:16" x14ac:dyDescent="0.25">
      <c r="A49" s="29" t="s">
        <v>102</v>
      </c>
      <c r="B49" s="29" t="s">
        <v>103</v>
      </c>
      <c r="C49" s="30">
        <v>43679</v>
      </c>
      <c r="D49" s="31">
        <v>1800000</v>
      </c>
      <c r="E49" s="29" t="s">
        <v>15</v>
      </c>
      <c r="F49" s="29" t="s">
        <v>27</v>
      </c>
      <c r="G49" s="31">
        <v>1800000</v>
      </c>
      <c r="H49" s="31">
        <v>895000</v>
      </c>
      <c r="I49" s="31">
        <f t="shared" ref="I49:I69" si="15">G49-H49</f>
        <v>905000</v>
      </c>
      <c r="J49" s="31">
        <v>1257000</v>
      </c>
      <c r="K49" s="32">
        <f t="shared" ref="K49:K69" si="16">I49/J49</f>
        <v>0.71996817820206838</v>
      </c>
      <c r="L49" s="33" t="s">
        <v>39</v>
      </c>
      <c r="M49" t="s">
        <v>19</v>
      </c>
      <c r="O49" t="s">
        <v>21</v>
      </c>
      <c r="P49">
        <v>201</v>
      </c>
    </row>
    <row r="50" spans="1:16" x14ac:dyDescent="0.25">
      <c r="A50" s="27" t="s">
        <v>339</v>
      </c>
      <c r="B50" t="s">
        <v>340</v>
      </c>
      <c r="C50" s="12">
        <v>43934</v>
      </c>
      <c r="D50" s="7">
        <v>1250000</v>
      </c>
      <c r="E50" t="s">
        <v>24</v>
      </c>
      <c r="F50" t="s">
        <v>34</v>
      </c>
      <c r="G50" s="7">
        <v>1250000</v>
      </c>
      <c r="H50" s="7">
        <v>140000</v>
      </c>
      <c r="I50" s="7">
        <f t="shared" si="15"/>
        <v>1110000</v>
      </c>
      <c r="J50" s="7">
        <v>1002000</v>
      </c>
      <c r="K50" s="17">
        <f t="shared" si="16"/>
        <v>1.1077844311377245</v>
      </c>
      <c r="L50" s="22" t="s">
        <v>39</v>
      </c>
      <c r="M50" t="s">
        <v>19</v>
      </c>
      <c r="O50" t="s">
        <v>21</v>
      </c>
      <c r="P50">
        <v>201</v>
      </c>
    </row>
    <row r="51" spans="1:16" x14ac:dyDescent="0.25">
      <c r="A51" s="27" t="s">
        <v>343</v>
      </c>
      <c r="B51" t="s">
        <v>344</v>
      </c>
      <c r="C51" s="12">
        <v>44027</v>
      </c>
      <c r="D51" s="7">
        <v>1200000</v>
      </c>
      <c r="E51" t="s">
        <v>15</v>
      </c>
      <c r="F51" t="s">
        <v>27</v>
      </c>
      <c r="G51" s="7">
        <v>1200000</v>
      </c>
      <c r="H51" s="7">
        <v>320000</v>
      </c>
      <c r="I51" s="7">
        <f t="shared" si="15"/>
        <v>880000</v>
      </c>
      <c r="J51" s="7">
        <v>1123000</v>
      </c>
      <c r="K51" s="17">
        <f t="shared" si="16"/>
        <v>0.78361531611754232</v>
      </c>
      <c r="L51" s="22" t="s">
        <v>39</v>
      </c>
      <c r="M51" t="s">
        <v>47</v>
      </c>
      <c r="O51" t="s">
        <v>20</v>
      </c>
      <c r="P51">
        <v>201</v>
      </c>
    </row>
    <row r="52" spans="1:16" x14ac:dyDescent="0.25">
      <c r="A52" s="28" t="s">
        <v>205</v>
      </c>
      <c r="B52" t="s">
        <v>206</v>
      </c>
      <c r="C52" s="12">
        <v>43738</v>
      </c>
      <c r="D52" s="7">
        <v>250000</v>
      </c>
      <c r="E52" t="s">
        <v>24</v>
      </c>
      <c r="F52" t="s">
        <v>25</v>
      </c>
      <c r="G52" s="7">
        <v>250000</v>
      </c>
      <c r="H52" s="7">
        <v>64700</v>
      </c>
      <c r="I52" s="7">
        <f>G52-H52</f>
        <v>185300</v>
      </c>
      <c r="J52" s="7">
        <v>298200</v>
      </c>
      <c r="K52" s="17">
        <f>I52/J52</f>
        <v>0.62139503688799469</v>
      </c>
      <c r="L52" s="22" t="s">
        <v>39</v>
      </c>
      <c r="M52" t="s">
        <v>31</v>
      </c>
      <c r="O52" t="s">
        <v>20</v>
      </c>
      <c r="P52">
        <v>201</v>
      </c>
    </row>
    <row r="53" spans="1:16" x14ac:dyDescent="0.25">
      <c r="A53" s="28" t="s">
        <v>207</v>
      </c>
      <c r="B53" t="s">
        <v>208</v>
      </c>
      <c r="C53" s="12">
        <v>43742</v>
      </c>
      <c r="D53" s="7">
        <v>36150</v>
      </c>
      <c r="E53" t="s">
        <v>15</v>
      </c>
      <c r="F53" t="s">
        <v>16</v>
      </c>
      <c r="G53" s="7">
        <v>36150</v>
      </c>
      <c r="H53" s="7">
        <v>9900</v>
      </c>
      <c r="I53" s="7">
        <f>G53-H53</f>
        <v>26250</v>
      </c>
      <c r="J53" s="7">
        <v>36700</v>
      </c>
      <c r="K53" s="17">
        <f>I53/J53</f>
        <v>0.71525885558583102</v>
      </c>
      <c r="L53" s="22" t="s">
        <v>39</v>
      </c>
      <c r="M53" t="s">
        <v>209</v>
      </c>
      <c r="O53" t="s">
        <v>20</v>
      </c>
      <c r="P53">
        <v>201</v>
      </c>
    </row>
    <row r="54" spans="1:16" x14ac:dyDescent="0.25">
      <c r="A54" s="27" t="s">
        <v>347</v>
      </c>
      <c r="B54" t="s">
        <v>348</v>
      </c>
      <c r="C54" s="12">
        <v>44144</v>
      </c>
      <c r="D54" s="7">
        <v>80000</v>
      </c>
      <c r="E54" t="s">
        <v>15</v>
      </c>
      <c r="F54" t="s">
        <v>16</v>
      </c>
      <c r="G54" s="7">
        <v>80000</v>
      </c>
      <c r="H54" s="7">
        <v>46000</v>
      </c>
      <c r="I54" s="7">
        <f t="shared" ref="I54" si="17">G54-H54</f>
        <v>34000</v>
      </c>
      <c r="J54" s="7">
        <v>60000</v>
      </c>
      <c r="K54" s="17">
        <f t="shared" ref="K54" si="18">I54/J54</f>
        <v>0.56666666666666665</v>
      </c>
      <c r="L54" s="22" t="s">
        <v>39</v>
      </c>
      <c r="M54" t="s">
        <v>349</v>
      </c>
      <c r="O54" t="s">
        <v>350</v>
      </c>
      <c r="P54">
        <v>201</v>
      </c>
    </row>
    <row r="55" spans="1:16" x14ac:dyDescent="0.25">
      <c r="A55" s="28" t="s">
        <v>142</v>
      </c>
      <c r="B55" t="s">
        <v>143</v>
      </c>
      <c r="C55" s="12">
        <v>43721</v>
      </c>
      <c r="D55" s="7">
        <v>395000</v>
      </c>
      <c r="E55" t="s">
        <v>15</v>
      </c>
      <c r="F55" t="s">
        <v>118</v>
      </c>
      <c r="G55" s="7">
        <v>395000</v>
      </c>
      <c r="H55" s="7">
        <v>45200</v>
      </c>
      <c r="I55" s="7">
        <f>G55-H55</f>
        <v>349800</v>
      </c>
      <c r="J55" s="7">
        <v>316500</v>
      </c>
      <c r="K55" s="17">
        <f>I55/J55</f>
        <v>1.1052132701421802</v>
      </c>
      <c r="L55" s="22" t="s">
        <v>39</v>
      </c>
      <c r="M55" t="s">
        <v>210</v>
      </c>
      <c r="N55" t="s">
        <v>144</v>
      </c>
      <c r="O55" t="s">
        <v>20</v>
      </c>
      <c r="P55">
        <v>201</v>
      </c>
    </row>
    <row r="56" spans="1:16" x14ac:dyDescent="0.25">
      <c r="A56" s="27" t="s">
        <v>353</v>
      </c>
      <c r="B56" t="s">
        <v>354</v>
      </c>
      <c r="C56" s="12">
        <v>44195</v>
      </c>
      <c r="D56" s="7">
        <v>650000</v>
      </c>
      <c r="E56" t="s">
        <v>15</v>
      </c>
      <c r="F56" t="s">
        <v>27</v>
      </c>
      <c r="G56" s="7">
        <v>650000</v>
      </c>
      <c r="H56" s="7">
        <v>351000</v>
      </c>
      <c r="I56" s="7">
        <f t="shared" ref="I56:I62" si="19">G56-H56</f>
        <v>299000</v>
      </c>
      <c r="J56" s="7">
        <v>240000</v>
      </c>
      <c r="K56" s="17">
        <f t="shared" ref="K56:K62" si="20">I56/J56</f>
        <v>1.2458333333333333</v>
      </c>
      <c r="L56" s="22" t="s">
        <v>56</v>
      </c>
      <c r="M56" t="s">
        <v>44</v>
      </c>
      <c r="O56" t="s">
        <v>40</v>
      </c>
      <c r="P56">
        <v>201</v>
      </c>
    </row>
    <row r="57" spans="1:16" x14ac:dyDescent="0.25">
      <c r="A57" s="27" t="s">
        <v>355</v>
      </c>
      <c r="B57" t="s">
        <v>356</v>
      </c>
      <c r="C57" s="12">
        <v>43997</v>
      </c>
      <c r="D57" s="7">
        <v>1300000</v>
      </c>
      <c r="E57" t="s">
        <v>15</v>
      </c>
      <c r="F57" t="s">
        <v>27</v>
      </c>
      <c r="G57" s="7">
        <v>1300000</v>
      </c>
      <c r="H57" s="7">
        <v>161000</v>
      </c>
      <c r="I57" s="7">
        <f t="shared" si="19"/>
        <v>1139000</v>
      </c>
      <c r="J57" s="7">
        <v>1362000</v>
      </c>
      <c r="K57" s="17">
        <f t="shared" si="20"/>
        <v>0.83627019089574151</v>
      </c>
      <c r="L57" s="22" t="s">
        <v>56</v>
      </c>
      <c r="M57" t="s">
        <v>121</v>
      </c>
      <c r="N57" t="s">
        <v>357</v>
      </c>
      <c r="O57" t="s">
        <v>21</v>
      </c>
      <c r="P57">
        <v>201</v>
      </c>
    </row>
    <row r="58" spans="1:16" x14ac:dyDescent="0.25">
      <c r="A58" s="27" t="s">
        <v>358</v>
      </c>
      <c r="B58" t="s">
        <v>359</v>
      </c>
      <c r="C58" s="12">
        <v>44070</v>
      </c>
      <c r="D58" s="7">
        <v>163000</v>
      </c>
      <c r="E58" t="s">
        <v>15</v>
      </c>
      <c r="F58" t="s">
        <v>27</v>
      </c>
      <c r="G58" s="7">
        <v>163000</v>
      </c>
      <c r="H58" s="7">
        <v>24000</v>
      </c>
      <c r="I58" s="7">
        <f t="shared" si="19"/>
        <v>139000</v>
      </c>
      <c r="J58" s="7">
        <v>398000</v>
      </c>
      <c r="K58" s="17">
        <f t="shared" si="20"/>
        <v>0.34924623115577891</v>
      </c>
      <c r="L58" s="22" t="s">
        <v>56</v>
      </c>
      <c r="M58" t="s">
        <v>81</v>
      </c>
      <c r="O58" t="s">
        <v>40</v>
      </c>
      <c r="P58">
        <v>201</v>
      </c>
    </row>
    <row r="59" spans="1:16" x14ac:dyDescent="0.25">
      <c r="A59" s="27" t="s">
        <v>360</v>
      </c>
      <c r="B59" t="s">
        <v>361</v>
      </c>
      <c r="C59" s="12">
        <v>44175</v>
      </c>
      <c r="D59" s="7">
        <v>120000</v>
      </c>
      <c r="E59" t="s">
        <v>15</v>
      </c>
      <c r="F59" t="s">
        <v>27</v>
      </c>
      <c r="G59" s="7">
        <v>120000</v>
      </c>
      <c r="H59" s="7">
        <v>12000</v>
      </c>
      <c r="I59" s="7">
        <f t="shared" si="19"/>
        <v>108000</v>
      </c>
      <c r="J59" s="7">
        <v>136000</v>
      </c>
      <c r="K59" s="17">
        <f t="shared" si="20"/>
        <v>0.79411764705882348</v>
      </c>
      <c r="L59" s="22" t="s">
        <v>56</v>
      </c>
      <c r="M59" t="s">
        <v>38</v>
      </c>
      <c r="O59" t="s">
        <v>40</v>
      </c>
      <c r="P59">
        <v>201</v>
      </c>
    </row>
    <row r="60" spans="1:16" x14ac:dyDescent="0.25">
      <c r="A60" s="27" t="s">
        <v>362</v>
      </c>
      <c r="B60" t="s">
        <v>363</v>
      </c>
      <c r="C60" s="12">
        <v>44034</v>
      </c>
      <c r="D60" s="7">
        <v>165000</v>
      </c>
      <c r="E60" t="s">
        <v>15</v>
      </c>
      <c r="F60" t="s">
        <v>27</v>
      </c>
      <c r="G60" s="7">
        <v>165000</v>
      </c>
      <c r="H60" s="7">
        <v>40000</v>
      </c>
      <c r="I60" s="7">
        <f t="shared" si="19"/>
        <v>125000</v>
      </c>
      <c r="J60" s="7">
        <v>206000</v>
      </c>
      <c r="K60" s="17">
        <f t="shared" si="20"/>
        <v>0.60679611650485432</v>
      </c>
      <c r="L60" s="22" t="s">
        <v>56</v>
      </c>
      <c r="M60" t="s">
        <v>23</v>
      </c>
      <c r="N60" t="s">
        <v>364</v>
      </c>
      <c r="O60" t="s">
        <v>40</v>
      </c>
      <c r="P60">
        <v>201</v>
      </c>
    </row>
    <row r="61" spans="1:16" x14ac:dyDescent="0.25">
      <c r="A61" s="27" t="s">
        <v>365</v>
      </c>
      <c r="B61" t="s">
        <v>366</v>
      </c>
      <c r="C61" s="12">
        <v>44056</v>
      </c>
      <c r="D61" s="7">
        <v>155000</v>
      </c>
      <c r="E61" t="s">
        <v>15</v>
      </c>
      <c r="F61" t="s">
        <v>27</v>
      </c>
      <c r="G61" s="7">
        <v>155000</v>
      </c>
      <c r="H61" s="7">
        <v>82000</v>
      </c>
      <c r="I61" s="7">
        <f t="shared" si="19"/>
        <v>73000</v>
      </c>
      <c r="J61" s="7">
        <v>56000</v>
      </c>
      <c r="K61" s="17">
        <f t="shared" si="20"/>
        <v>1.3035714285714286</v>
      </c>
      <c r="L61" s="22" t="s">
        <v>57</v>
      </c>
      <c r="M61" t="s">
        <v>23</v>
      </c>
      <c r="O61" t="s">
        <v>21</v>
      </c>
      <c r="P61">
        <v>201</v>
      </c>
    </row>
    <row r="62" spans="1:16" x14ac:dyDescent="0.25">
      <c r="A62" s="27" t="s">
        <v>367</v>
      </c>
      <c r="B62" t="s">
        <v>368</v>
      </c>
      <c r="C62" s="12">
        <v>44179</v>
      </c>
      <c r="D62" s="7">
        <v>125000</v>
      </c>
      <c r="E62" t="s">
        <v>15</v>
      </c>
      <c r="F62" t="s">
        <v>27</v>
      </c>
      <c r="G62" s="7">
        <v>125000</v>
      </c>
      <c r="H62" s="7">
        <v>17000</v>
      </c>
      <c r="I62" s="7">
        <f t="shared" si="19"/>
        <v>108000</v>
      </c>
      <c r="J62" s="7">
        <v>148000</v>
      </c>
      <c r="K62" s="17">
        <f t="shared" si="20"/>
        <v>0.72972972972972971</v>
      </c>
      <c r="L62" s="22" t="s">
        <v>57</v>
      </c>
      <c r="M62" t="s">
        <v>121</v>
      </c>
      <c r="O62" t="s">
        <v>21</v>
      </c>
      <c r="P62">
        <v>201</v>
      </c>
    </row>
    <row r="63" spans="1:16" x14ac:dyDescent="0.25">
      <c r="A63" s="28" t="s">
        <v>110</v>
      </c>
      <c r="B63" t="s">
        <v>111</v>
      </c>
      <c r="C63" s="12">
        <v>43698</v>
      </c>
      <c r="D63" s="7">
        <v>108000</v>
      </c>
      <c r="E63" t="s">
        <v>24</v>
      </c>
      <c r="F63" t="s">
        <v>34</v>
      </c>
      <c r="G63" s="7">
        <v>108000</v>
      </c>
      <c r="H63" s="7">
        <v>23000</v>
      </c>
      <c r="I63" s="7">
        <f t="shared" si="15"/>
        <v>85000</v>
      </c>
      <c r="J63" s="7">
        <v>76000</v>
      </c>
      <c r="K63" s="17">
        <f t="shared" si="16"/>
        <v>1.118421052631579</v>
      </c>
      <c r="L63" s="22" t="s">
        <v>39</v>
      </c>
      <c r="M63" t="s">
        <v>157</v>
      </c>
      <c r="O63" t="s">
        <v>36</v>
      </c>
      <c r="P63">
        <v>201</v>
      </c>
    </row>
    <row r="64" spans="1:16" x14ac:dyDescent="0.25">
      <c r="A64" s="28" t="s">
        <v>216</v>
      </c>
      <c r="B64" t="s">
        <v>217</v>
      </c>
      <c r="C64" s="12">
        <v>43748</v>
      </c>
      <c r="D64" s="7">
        <v>270000</v>
      </c>
      <c r="E64" t="s">
        <v>24</v>
      </c>
      <c r="F64" t="s">
        <v>34</v>
      </c>
      <c r="G64" s="7">
        <v>270000</v>
      </c>
      <c r="H64" s="7">
        <v>91700</v>
      </c>
      <c r="I64" s="7">
        <f>G64-H64</f>
        <v>178300</v>
      </c>
      <c r="J64" s="7">
        <v>231900</v>
      </c>
      <c r="K64" s="17">
        <f>I64/J64</f>
        <v>0.76886589047003018</v>
      </c>
      <c r="L64" s="22" t="s">
        <v>39</v>
      </c>
      <c r="M64" t="s">
        <v>37</v>
      </c>
      <c r="O64" t="s">
        <v>58</v>
      </c>
      <c r="P64">
        <v>201</v>
      </c>
    </row>
    <row r="65" spans="1:16" x14ac:dyDescent="0.25">
      <c r="A65" s="29" t="s">
        <v>112</v>
      </c>
      <c r="B65" t="s">
        <v>113</v>
      </c>
      <c r="C65" s="12">
        <v>43601</v>
      </c>
      <c r="D65" s="7">
        <v>575000</v>
      </c>
      <c r="E65" t="s">
        <v>18</v>
      </c>
      <c r="F65" t="s">
        <v>26</v>
      </c>
      <c r="G65" s="7">
        <v>575000</v>
      </c>
      <c r="H65" s="7">
        <v>109500</v>
      </c>
      <c r="I65" s="7">
        <f t="shared" si="15"/>
        <v>465500</v>
      </c>
      <c r="J65" s="7">
        <v>834000</v>
      </c>
      <c r="K65" s="17">
        <f t="shared" si="16"/>
        <v>0.55815347721822539</v>
      </c>
      <c r="L65" s="22" t="s">
        <v>39</v>
      </c>
      <c r="M65" t="s">
        <v>33</v>
      </c>
      <c r="O65" t="s">
        <v>58</v>
      </c>
      <c r="P65">
        <v>201</v>
      </c>
    </row>
    <row r="66" spans="1:16" x14ac:dyDescent="0.25">
      <c r="A66" s="27" t="s">
        <v>369</v>
      </c>
      <c r="B66" t="s">
        <v>370</v>
      </c>
      <c r="C66" s="12">
        <v>44134</v>
      </c>
      <c r="D66" s="7">
        <v>443700</v>
      </c>
      <c r="E66" t="s">
        <v>15</v>
      </c>
      <c r="F66" t="s">
        <v>27</v>
      </c>
      <c r="G66" s="7">
        <v>443700</v>
      </c>
      <c r="H66" s="7">
        <v>29000</v>
      </c>
      <c r="I66" s="7">
        <f t="shared" si="15"/>
        <v>414700</v>
      </c>
      <c r="J66" s="7">
        <v>214000</v>
      </c>
      <c r="K66" s="32">
        <f t="shared" si="16"/>
        <v>1.9378504672897197</v>
      </c>
      <c r="L66" s="22" t="s">
        <v>371</v>
      </c>
      <c r="M66" t="s">
        <v>55</v>
      </c>
      <c r="O66" t="s">
        <v>59</v>
      </c>
      <c r="P66">
        <v>201</v>
      </c>
    </row>
    <row r="67" spans="1:16" x14ac:dyDescent="0.25">
      <c r="A67" s="27" t="s">
        <v>372</v>
      </c>
      <c r="B67" t="s">
        <v>373</v>
      </c>
      <c r="C67" s="12">
        <v>44165</v>
      </c>
      <c r="D67" s="7">
        <v>3850000</v>
      </c>
      <c r="E67" t="s">
        <v>15</v>
      </c>
      <c r="F67" t="s">
        <v>16</v>
      </c>
      <c r="G67" s="7">
        <v>3850000</v>
      </c>
      <c r="H67" s="7">
        <v>266000</v>
      </c>
      <c r="I67" s="7">
        <f t="shared" si="15"/>
        <v>3584000</v>
      </c>
      <c r="J67" s="7">
        <v>3699000</v>
      </c>
      <c r="K67" s="17">
        <f t="shared" si="16"/>
        <v>0.96891051635577186</v>
      </c>
      <c r="L67" s="22" t="s">
        <v>374</v>
      </c>
      <c r="M67" t="s">
        <v>55</v>
      </c>
      <c r="N67" t="s">
        <v>375</v>
      </c>
      <c r="O67" t="s">
        <v>376</v>
      </c>
      <c r="P67" t="s">
        <v>377</v>
      </c>
    </row>
    <row r="68" spans="1:16" x14ac:dyDescent="0.25">
      <c r="A68" s="27" t="s">
        <v>378</v>
      </c>
      <c r="B68" t="s">
        <v>379</v>
      </c>
      <c r="C68" s="12">
        <v>44218</v>
      </c>
      <c r="D68" s="7">
        <v>1050000</v>
      </c>
      <c r="E68" t="s">
        <v>15</v>
      </c>
      <c r="F68" t="s">
        <v>16</v>
      </c>
      <c r="G68" s="7">
        <v>1050000</v>
      </c>
      <c r="H68" s="7">
        <v>110000</v>
      </c>
      <c r="I68" s="7">
        <f t="shared" si="15"/>
        <v>940000</v>
      </c>
      <c r="J68" s="7">
        <v>1197000</v>
      </c>
      <c r="K68" s="17">
        <f t="shared" si="16"/>
        <v>0.78529657477025894</v>
      </c>
      <c r="L68" s="22" t="s">
        <v>39</v>
      </c>
      <c r="M68" t="s">
        <v>55</v>
      </c>
      <c r="O68" t="s">
        <v>380</v>
      </c>
      <c r="P68" t="s">
        <v>377</v>
      </c>
    </row>
    <row r="69" spans="1:16" x14ac:dyDescent="0.25">
      <c r="A69" s="27" t="s">
        <v>381</v>
      </c>
      <c r="B69" t="s">
        <v>382</v>
      </c>
      <c r="C69" s="12">
        <v>44134</v>
      </c>
      <c r="D69" s="7">
        <v>525000</v>
      </c>
      <c r="E69" t="s">
        <v>15</v>
      </c>
      <c r="F69" t="s">
        <v>16</v>
      </c>
      <c r="G69" s="7">
        <v>525000</v>
      </c>
      <c r="H69" s="7">
        <v>256000</v>
      </c>
      <c r="I69" s="7">
        <f t="shared" si="15"/>
        <v>269000</v>
      </c>
      <c r="J69" s="7">
        <v>950000</v>
      </c>
      <c r="K69" s="17">
        <f t="shared" si="16"/>
        <v>0.28315789473684211</v>
      </c>
      <c r="L69" s="22" t="s">
        <v>374</v>
      </c>
      <c r="M69" t="s">
        <v>88</v>
      </c>
      <c r="O69" t="s">
        <v>380</v>
      </c>
      <c r="P69" t="s">
        <v>377</v>
      </c>
    </row>
    <row r="70" spans="1:16" ht="15.75" thickBot="1" x14ac:dyDescent="0.3">
      <c r="A70" s="28" t="s">
        <v>114</v>
      </c>
      <c r="B70" t="s">
        <v>115</v>
      </c>
      <c r="C70" s="12">
        <v>43696</v>
      </c>
      <c r="D70" s="7">
        <v>80000</v>
      </c>
      <c r="E70" t="s">
        <v>15</v>
      </c>
      <c r="F70" t="s">
        <v>27</v>
      </c>
      <c r="G70" s="7">
        <v>80000</v>
      </c>
      <c r="H70" s="7">
        <v>23000</v>
      </c>
      <c r="I70" s="7">
        <f t="shared" ref="I70" si="21">G70-H70</f>
        <v>57000</v>
      </c>
      <c r="J70" s="7">
        <v>88000</v>
      </c>
      <c r="K70" s="17">
        <f t="shared" ref="K70" si="22">I70/J70</f>
        <v>0.64772727272727271</v>
      </c>
      <c r="L70" s="22" t="s">
        <v>39</v>
      </c>
      <c r="M70" t="s">
        <v>23</v>
      </c>
      <c r="O70" t="s">
        <v>20</v>
      </c>
      <c r="P70">
        <v>201</v>
      </c>
    </row>
    <row r="71" spans="1:16" ht="15.75" thickTop="1" x14ac:dyDescent="0.25">
      <c r="A71" s="3"/>
      <c r="B71" s="3"/>
      <c r="C71" s="13" t="s">
        <v>60</v>
      </c>
      <c r="D71" s="8">
        <f>+SUM(D2:D70)</f>
        <v>38188933</v>
      </c>
      <c r="E71" s="3"/>
      <c r="F71" s="3"/>
      <c r="G71" s="8">
        <f>+SUM(G2:G70)</f>
        <v>38188933</v>
      </c>
      <c r="H71" s="8"/>
      <c r="I71" s="8">
        <f>+SUM(I2:I70)</f>
        <v>28733127</v>
      </c>
      <c r="J71" s="8">
        <f>+SUM(J2:J70)</f>
        <v>32022470</v>
      </c>
      <c r="K71" s="18"/>
      <c r="L71" s="23"/>
      <c r="M71" s="3"/>
      <c r="N71" s="3"/>
      <c r="O71" s="3"/>
      <c r="P71" s="3"/>
    </row>
    <row r="72" spans="1:16" x14ac:dyDescent="0.25">
      <c r="A72" s="4"/>
      <c r="B72" s="4"/>
      <c r="C72" s="14"/>
      <c r="D72" s="9"/>
      <c r="E72" s="4"/>
      <c r="F72" s="4"/>
      <c r="G72" s="9"/>
      <c r="H72" s="9"/>
      <c r="I72" s="9"/>
      <c r="J72" s="9" t="s">
        <v>61</v>
      </c>
      <c r="K72" s="19">
        <f>I71/J71</f>
        <v>0.89728015983776388</v>
      </c>
      <c r="L72" s="42"/>
      <c r="M72" s="4"/>
      <c r="N72" s="4"/>
      <c r="O72" s="4"/>
      <c r="P72" s="4"/>
    </row>
    <row r="73" spans="1:16" x14ac:dyDescent="0.25">
      <c r="A73" s="5"/>
      <c r="B73" s="5"/>
      <c r="C73" s="15"/>
      <c r="D73" s="10"/>
      <c r="E73" s="5"/>
      <c r="F73" s="5"/>
      <c r="G73" s="10"/>
      <c r="H73" s="10"/>
      <c r="I73" s="10"/>
      <c r="J73" s="10" t="s">
        <v>62</v>
      </c>
      <c r="K73" s="20">
        <f>AVERAGE(K4:K70)</f>
        <v>0.81023802824586821</v>
      </c>
      <c r="L73" s="26"/>
      <c r="M73" s="5"/>
      <c r="N73" s="5"/>
      <c r="O73" s="5"/>
      <c r="P73" s="5"/>
    </row>
    <row r="76" spans="1:16" x14ac:dyDescent="0.25">
      <c r="B76" s="27" t="s">
        <v>63</v>
      </c>
    </row>
    <row r="78" spans="1:16" x14ac:dyDescent="0.25">
      <c r="A78" t="s">
        <v>125</v>
      </c>
      <c r="B78" t="s">
        <v>126</v>
      </c>
      <c r="C78" s="12">
        <v>43621</v>
      </c>
      <c r="D78" s="7">
        <v>0</v>
      </c>
      <c r="E78" t="s">
        <v>18</v>
      </c>
      <c r="F78" t="s">
        <v>29</v>
      </c>
      <c r="G78" s="7">
        <v>0</v>
      </c>
      <c r="H78" s="7">
        <v>329995</v>
      </c>
      <c r="I78" s="7">
        <f t="shared" ref="I78" si="23">G78-H78</f>
        <v>-329995</v>
      </c>
      <c r="J78" s="7">
        <v>1225315.55556</v>
      </c>
      <c r="K78" s="17">
        <f t="shared" ref="K78" si="24">I78/J78</f>
        <v>-0.26931429908207116</v>
      </c>
      <c r="L78" s="22" t="s">
        <v>35</v>
      </c>
      <c r="M78" t="s">
        <v>127</v>
      </c>
      <c r="O78" t="s">
        <v>36</v>
      </c>
      <c r="P78">
        <v>201</v>
      </c>
    </row>
    <row r="80" spans="1:16" x14ac:dyDescent="0.25">
      <c r="B80" s="27" t="s">
        <v>64</v>
      </c>
    </row>
    <row r="82" spans="1:47" x14ac:dyDescent="0.25">
      <c r="A82" s="28" t="s">
        <v>149</v>
      </c>
      <c r="B82" t="s">
        <v>150</v>
      </c>
      <c r="C82" s="12">
        <v>43671</v>
      </c>
      <c r="D82" s="7">
        <v>360000</v>
      </c>
      <c r="E82" t="s">
        <v>15</v>
      </c>
      <c r="F82" t="s">
        <v>16</v>
      </c>
      <c r="G82" s="7">
        <v>360000</v>
      </c>
      <c r="H82" s="7">
        <v>51500</v>
      </c>
      <c r="I82" s="7">
        <f>G82-H82</f>
        <v>308500</v>
      </c>
      <c r="J82" s="7">
        <v>116560</v>
      </c>
      <c r="K82" s="17">
        <f>I82/J82</f>
        <v>2.6467055593685656</v>
      </c>
      <c r="L82" s="22" t="s">
        <v>17</v>
      </c>
      <c r="M82" t="s">
        <v>151</v>
      </c>
      <c r="O82" t="s">
        <v>20</v>
      </c>
      <c r="P82">
        <v>201</v>
      </c>
      <c r="AB82" s="2"/>
      <c r="AS82" s="2"/>
      <c r="AU82" s="2"/>
    </row>
    <row r="83" spans="1:47" x14ac:dyDescent="0.25">
      <c r="A83" s="28" t="s">
        <v>68</v>
      </c>
      <c r="B83" t="s">
        <v>69</v>
      </c>
      <c r="C83" s="12">
        <v>43576</v>
      </c>
      <c r="D83" s="7">
        <v>1400000</v>
      </c>
      <c r="E83" t="s">
        <v>15</v>
      </c>
      <c r="F83" t="s">
        <v>16</v>
      </c>
      <c r="G83" s="7">
        <v>1400000</v>
      </c>
      <c r="H83" s="7">
        <v>156000</v>
      </c>
      <c r="I83" s="7">
        <f t="shared" ref="I83" si="25">G83-H83</f>
        <v>1244000</v>
      </c>
      <c r="J83" s="7">
        <v>827000</v>
      </c>
      <c r="K83" s="17">
        <f t="shared" ref="K83" si="26">I83/J83</f>
        <v>1.5042321644498187</v>
      </c>
      <c r="L83" s="22" t="s">
        <v>17</v>
      </c>
      <c r="M83" t="s">
        <v>70</v>
      </c>
      <c r="O83" t="s">
        <v>20</v>
      </c>
      <c r="P83">
        <v>201</v>
      </c>
    </row>
    <row r="84" spans="1:47" s="29" customFormat="1" x14ac:dyDescent="0.25">
      <c r="A84" s="29" t="s">
        <v>73</v>
      </c>
      <c r="B84" s="29" t="s">
        <v>74</v>
      </c>
      <c r="C84" s="30">
        <v>43641</v>
      </c>
      <c r="D84" s="31">
        <v>170000</v>
      </c>
      <c r="E84" s="29" t="s">
        <v>15</v>
      </c>
      <c r="F84" s="29" t="s">
        <v>16</v>
      </c>
      <c r="G84" s="31">
        <v>170000</v>
      </c>
      <c r="H84" s="31">
        <v>61000</v>
      </c>
      <c r="I84" s="31">
        <f>G84-H84</f>
        <v>109000</v>
      </c>
      <c r="J84" s="31">
        <v>241000</v>
      </c>
      <c r="K84" s="32">
        <f t="shared" ref="K84:K93" si="27">I84/J84</f>
        <v>0.45228215767634855</v>
      </c>
      <c r="L84" s="33" t="s">
        <v>17</v>
      </c>
      <c r="M84" s="29" t="s">
        <v>75</v>
      </c>
      <c r="N84" s="29" t="s">
        <v>76</v>
      </c>
      <c r="O84" s="29" t="s">
        <v>21</v>
      </c>
      <c r="P84" s="29">
        <v>201</v>
      </c>
    </row>
    <row r="85" spans="1:47" x14ac:dyDescent="0.25">
      <c r="A85" s="28" t="s">
        <v>153</v>
      </c>
      <c r="B85" t="s">
        <v>154</v>
      </c>
      <c r="C85" s="12">
        <v>43892</v>
      </c>
      <c r="D85" s="7">
        <v>150000</v>
      </c>
      <c r="E85" t="s">
        <v>15</v>
      </c>
      <c r="F85" t="s">
        <v>16</v>
      </c>
      <c r="G85" s="7">
        <v>150000</v>
      </c>
      <c r="H85" s="7">
        <v>82700</v>
      </c>
      <c r="I85" s="7">
        <f t="shared" ref="I85:I93" si="28">G85-H85</f>
        <v>67300</v>
      </c>
      <c r="J85" s="7">
        <v>220500</v>
      </c>
      <c r="K85" s="17">
        <f t="shared" si="27"/>
        <v>0.30521541950113379</v>
      </c>
      <c r="L85" s="22" t="s">
        <v>17</v>
      </c>
      <c r="M85" t="s">
        <v>41</v>
      </c>
      <c r="O85" t="s">
        <v>20</v>
      </c>
      <c r="P85">
        <v>201</v>
      </c>
    </row>
    <row r="86" spans="1:47" s="55" customFormat="1" x14ac:dyDescent="0.25">
      <c r="A86" s="54" t="s">
        <v>386</v>
      </c>
      <c r="B86" s="55" t="s">
        <v>387</v>
      </c>
      <c r="C86" s="56">
        <v>44186</v>
      </c>
      <c r="D86" s="57">
        <v>192600</v>
      </c>
      <c r="E86" s="55" t="s">
        <v>15</v>
      </c>
      <c r="F86" s="55" t="s">
        <v>27</v>
      </c>
      <c r="G86" s="57">
        <v>192600</v>
      </c>
      <c r="H86" s="57">
        <v>135000</v>
      </c>
      <c r="I86" s="57">
        <f>G86-H86</f>
        <v>57600</v>
      </c>
      <c r="J86" s="57">
        <v>157430</v>
      </c>
      <c r="K86" s="58">
        <f t="shared" si="27"/>
        <v>0.36587689766880516</v>
      </c>
      <c r="L86" s="59" t="s">
        <v>28</v>
      </c>
      <c r="M86" s="36" t="s">
        <v>388</v>
      </c>
      <c r="O86" s="55" t="s">
        <v>20</v>
      </c>
      <c r="P86" s="55">
        <v>201</v>
      </c>
    </row>
    <row r="87" spans="1:47" x14ac:dyDescent="0.25">
      <c r="A87" s="28" t="s">
        <v>158</v>
      </c>
      <c r="B87" t="s">
        <v>159</v>
      </c>
      <c r="C87" s="12">
        <v>43643</v>
      </c>
      <c r="D87" s="7">
        <v>425000</v>
      </c>
      <c r="E87" t="s">
        <v>15</v>
      </c>
      <c r="F87" t="s">
        <v>27</v>
      </c>
      <c r="G87" s="7">
        <v>425000</v>
      </c>
      <c r="H87" s="7">
        <v>130600</v>
      </c>
      <c r="I87" s="7">
        <f t="shared" si="28"/>
        <v>294400</v>
      </c>
      <c r="J87" s="7">
        <v>720700</v>
      </c>
      <c r="K87" s="17">
        <f t="shared" si="27"/>
        <v>0.40849174413764394</v>
      </c>
      <c r="L87" s="22" t="s">
        <v>28</v>
      </c>
      <c r="M87" t="s">
        <v>160</v>
      </c>
      <c r="O87" t="s">
        <v>20</v>
      </c>
      <c r="P87">
        <v>201</v>
      </c>
    </row>
    <row r="88" spans="1:47" x14ac:dyDescent="0.25">
      <c r="A88" s="27" t="s">
        <v>389</v>
      </c>
      <c r="B88" t="s">
        <v>390</v>
      </c>
      <c r="C88" s="12">
        <v>44265</v>
      </c>
      <c r="D88" s="7">
        <v>45000</v>
      </c>
      <c r="E88" t="s">
        <v>15</v>
      </c>
      <c r="F88" t="s">
        <v>27</v>
      </c>
      <c r="G88" s="7">
        <v>45000</v>
      </c>
      <c r="H88" s="7">
        <v>55000</v>
      </c>
      <c r="I88" s="7">
        <f>G88-H88</f>
        <v>-10000</v>
      </c>
      <c r="J88" s="7">
        <v>91865.88235</v>
      </c>
      <c r="K88" s="17">
        <f t="shared" si="27"/>
        <v>-0.10885434009005629</v>
      </c>
      <c r="L88" s="22" t="s">
        <v>28</v>
      </c>
      <c r="M88" t="s">
        <v>391</v>
      </c>
      <c r="O88" t="s">
        <v>20</v>
      </c>
      <c r="P88">
        <v>201</v>
      </c>
    </row>
    <row r="89" spans="1:47" s="60" customFormat="1" x14ac:dyDescent="0.25">
      <c r="A89" s="27" t="s">
        <v>291</v>
      </c>
      <c r="B89" s="60" t="s">
        <v>292</v>
      </c>
      <c r="C89" s="62">
        <v>44225</v>
      </c>
      <c r="D89" s="61">
        <v>55000</v>
      </c>
      <c r="E89" s="60" t="s">
        <v>15</v>
      </c>
      <c r="F89" s="60" t="s">
        <v>27</v>
      </c>
      <c r="G89" s="61">
        <v>55000</v>
      </c>
      <c r="H89" s="61">
        <v>50000</v>
      </c>
      <c r="I89" s="61">
        <f t="shared" ref="I89" si="29">G89-H89</f>
        <v>5000</v>
      </c>
      <c r="J89" s="61">
        <v>132000</v>
      </c>
      <c r="K89" s="64">
        <f t="shared" si="27"/>
        <v>3.787878787878788E-2</v>
      </c>
      <c r="L89" s="22" t="s">
        <v>35</v>
      </c>
      <c r="M89" s="60" t="s">
        <v>293</v>
      </c>
      <c r="O89" s="60" t="s">
        <v>36</v>
      </c>
      <c r="P89" s="60">
        <v>201</v>
      </c>
    </row>
    <row r="90" spans="1:47" x14ac:dyDescent="0.25">
      <c r="A90" s="27" t="s">
        <v>392</v>
      </c>
      <c r="B90" t="s">
        <v>393</v>
      </c>
      <c r="C90" s="12">
        <v>44281</v>
      </c>
      <c r="D90" s="7">
        <v>250000</v>
      </c>
      <c r="E90" t="s">
        <v>18</v>
      </c>
      <c r="F90" t="s">
        <v>26</v>
      </c>
      <c r="G90" s="7">
        <v>250000</v>
      </c>
      <c r="H90" s="7">
        <v>683000</v>
      </c>
      <c r="I90" s="7">
        <f>G90-H90</f>
        <v>-433000</v>
      </c>
      <c r="J90" s="7">
        <v>422885</v>
      </c>
      <c r="K90" s="17">
        <f t="shared" si="27"/>
        <v>-1.0239190323610439</v>
      </c>
      <c r="L90" s="22" t="s">
        <v>35</v>
      </c>
      <c r="M90" t="s">
        <v>394</v>
      </c>
      <c r="O90" t="s">
        <v>297</v>
      </c>
      <c r="P90">
        <v>201</v>
      </c>
    </row>
    <row r="91" spans="1:47" x14ac:dyDescent="0.25">
      <c r="A91" s="28" t="s">
        <v>128</v>
      </c>
      <c r="B91" t="s">
        <v>129</v>
      </c>
      <c r="C91" s="12">
        <v>43637</v>
      </c>
      <c r="D91" s="7">
        <v>152000</v>
      </c>
      <c r="E91" t="s">
        <v>15</v>
      </c>
      <c r="F91" t="s">
        <v>29</v>
      </c>
      <c r="G91" s="7">
        <v>152000</v>
      </c>
      <c r="H91" s="7">
        <v>109400</v>
      </c>
      <c r="I91" s="7">
        <f t="shared" si="28"/>
        <v>42600</v>
      </c>
      <c r="J91" s="7">
        <v>214350</v>
      </c>
      <c r="K91" s="17">
        <f t="shared" si="27"/>
        <v>0.19874037788663401</v>
      </c>
      <c r="L91" s="22" t="s">
        <v>39</v>
      </c>
      <c r="M91" t="s">
        <v>31</v>
      </c>
      <c r="O91" t="s">
        <v>40</v>
      </c>
      <c r="P91">
        <v>201</v>
      </c>
    </row>
    <row r="92" spans="1:47" s="60" customFormat="1" x14ac:dyDescent="0.25">
      <c r="A92" s="27" t="s">
        <v>179</v>
      </c>
      <c r="B92" s="60" t="s">
        <v>180</v>
      </c>
      <c r="C92" s="62">
        <v>44273</v>
      </c>
      <c r="D92" s="61">
        <v>100000</v>
      </c>
      <c r="E92" s="60" t="s">
        <v>24</v>
      </c>
      <c r="F92" s="60" t="s">
        <v>34</v>
      </c>
      <c r="G92" s="61">
        <v>100000</v>
      </c>
      <c r="H92" s="61">
        <v>38000</v>
      </c>
      <c r="I92" s="61">
        <f t="shared" si="28"/>
        <v>62000</v>
      </c>
      <c r="J92" s="61">
        <v>29900</v>
      </c>
      <c r="K92" s="64">
        <f t="shared" si="27"/>
        <v>2.0735785953177257</v>
      </c>
      <c r="L92" s="22" t="s">
        <v>39</v>
      </c>
      <c r="M92" s="60" t="s">
        <v>23</v>
      </c>
      <c r="O92" s="60" t="s">
        <v>80</v>
      </c>
      <c r="P92" s="60">
        <v>201</v>
      </c>
    </row>
    <row r="93" spans="1:47" s="60" customFormat="1" x14ac:dyDescent="0.25">
      <c r="A93" s="27" t="s">
        <v>294</v>
      </c>
      <c r="B93" s="60" t="s">
        <v>295</v>
      </c>
      <c r="C93" s="62">
        <v>44130</v>
      </c>
      <c r="D93" s="61">
        <v>160000</v>
      </c>
      <c r="E93" s="60" t="s">
        <v>15</v>
      </c>
      <c r="F93" s="60" t="s">
        <v>27</v>
      </c>
      <c r="G93" s="61">
        <v>160000</v>
      </c>
      <c r="H93" s="61">
        <v>153000</v>
      </c>
      <c r="I93" s="61">
        <f t="shared" si="28"/>
        <v>7000</v>
      </c>
      <c r="J93" s="61">
        <v>43000</v>
      </c>
      <c r="K93" s="64">
        <f t="shared" si="27"/>
        <v>0.16279069767441862</v>
      </c>
      <c r="L93" s="22" t="s">
        <v>39</v>
      </c>
      <c r="M93" s="60" t="s">
        <v>296</v>
      </c>
      <c r="O93" s="60" t="s">
        <v>297</v>
      </c>
      <c r="P93" s="60">
        <v>201</v>
      </c>
    </row>
    <row r="94" spans="1:47" x14ac:dyDescent="0.25">
      <c r="A94" s="28" t="s">
        <v>184</v>
      </c>
      <c r="B94" t="s">
        <v>185</v>
      </c>
      <c r="C94" s="12">
        <v>43760</v>
      </c>
      <c r="D94" s="7">
        <v>64000</v>
      </c>
      <c r="E94" t="s">
        <v>15</v>
      </c>
      <c r="F94" t="s">
        <v>27</v>
      </c>
      <c r="G94" s="7">
        <v>64000</v>
      </c>
      <c r="H94" s="7">
        <v>53300</v>
      </c>
      <c r="I94" s="7">
        <f t="shared" ref="I94:I111" si="30">G94-H94</f>
        <v>10700</v>
      </c>
      <c r="J94" s="7">
        <v>4000</v>
      </c>
      <c r="K94" s="17">
        <f t="shared" ref="K94:K111" si="31">I94/J94</f>
        <v>2.6749999999999998</v>
      </c>
      <c r="L94" s="22" t="s">
        <v>39</v>
      </c>
      <c r="M94" t="s">
        <v>233</v>
      </c>
      <c r="O94" t="s">
        <v>80</v>
      </c>
      <c r="P94">
        <v>201</v>
      </c>
    </row>
    <row r="95" spans="1:47" s="60" customFormat="1" x14ac:dyDescent="0.25">
      <c r="A95" s="27" t="s">
        <v>298</v>
      </c>
      <c r="B95" s="60" t="s">
        <v>299</v>
      </c>
      <c r="C95" s="62">
        <v>44230</v>
      </c>
      <c r="D95" s="61">
        <v>330000</v>
      </c>
      <c r="E95" s="60" t="s">
        <v>18</v>
      </c>
      <c r="F95" s="60" t="s">
        <v>26</v>
      </c>
      <c r="G95" s="61">
        <v>330000</v>
      </c>
      <c r="H95" s="61">
        <v>238000</v>
      </c>
      <c r="I95" s="61">
        <f t="shared" si="30"/>
        <v>92000</v>
      </c>
      <c r="J95" s="61">
        <v>332000</v>
      </c>
      <c r="K95" s="64">
        <f t="shared" si="31"/>
        <v>0.27710843373493976</v>
      </c>
      <c r="L95" s="22" t="s">
        <v>39</v>
      </c>
      <c r="M95" s="60" t="s">
        <v>300</v>
      </c>
      <c r="O95" s="60" t="s">
        <v>20</v>
      </c>
      <c r="P95" s="60">
        <v>201</v>
      </c>
    </row>
    <row r="96" spans="1:47" x14ac:dyDescent="0.25">
      <c r="A96" s="28" t="s">
        <v>200</v>
      </c>
      <c r="B96" t="s">
        <v>201</v>
      </c>
      <c r="C96" s="12">
        <v>43789</v>
      </c>
      <c r="D96" s="7">
        <v>600000</v>
      </c>
      <c r="E96" t="s">
        <v>24</v>
      </c>
      <c r="F96" t="s">
        <v>52</v>
      </c>
      <c r="G96" s="7">
        <v>600000</v>
      </c>
      <c r="H96" s="7">
        <v>580100</v>
      </c>
      <c r="I96" s="7">
        <f>G96-H96</f>
        <v>19900</v>
      </c>
      <c r="J96" s="7">
        <v>842200</v>
      </c>
      <c r="K96" s="17">
        <f>I96/J96</f>
        <v>2.3628591783424364E-2</v>
      </c>
      <c r="L96" s="22" t="s">
        <v>50</v>
      </c>
      <c r="M96" t="s">
        <v>202</v>
      </c>
      <c r="N96" t="s">
        <v>203</v>
      </c>
      <c r="O96" t="s">
        <v>20</v>
      </c>
      <c r="P96">
        <v>201</v>
      </c>
    </row>
    <row r="97" spans="1:16" x14ac:dyDescent="0.25">
      <c r="A97" s="28" t="s">
        <v>45</v>
      </c>
      <c r="B97" t="s">
        <v>46</v>
      </c>
      <c r="C97" s="12">
        <v>43840</v>
      </c>
      <c r="D97" s="7">
        <v>250000</v>
      </c>
      <c r="E97" t="s">
        <v>15</v>
      </c>
      <c r="F97" t="s">
        <v>27</v>
      </c>
      <c r="G97" s="7">
        <v>250000</v>
      </c>
      <c r="H97" s="7">
        <v>154300</v>
      </c>
      <c r="I97" s="7">
        <f t="shared" si="30"/>
        <v>95700</v>
      </c>
      <c r="J97" s="7">
        <v>206200</v>
      </c>
      <c r="K97" s="17">
        <f t="shared" si="31"/>
        <v>0.46411251212415133</v>
      </c>
      <c r="L97" s="22" t="s">
        <v>39</v>
      </c>
      <c r="M97" t="s">
        <v>66</v>
      </c>
      <c r="O97" t="s">
        <v>20</v>
      </c>
      <c r="P97">
        <v>201</v>
      </c>
    </row>
    <row r="98" spans="1:16" x14ac:dyDescent="0.25">
      <c r="A98" s="34" t="s">
        <v>145</v>
      </c>
      <c r="B98" t="s">
        <v>146</v>
      </c>
      <c r="C98" s="12">
        <v>43703</v>
      </c>
      <c r="D98" s="7">
        <v>450000</v>
      </c>
      <c r="E98" t="s">
        <v>22</v>
      </c>
      <c r="F98" t="s">
        <v>30</v>
      </c>
      <c r="G98" s="7">
        <v>450000</v>
      </c>
      <c r="H98" s="7">
        <v>200000</v>
      </c>
      <c r="I98" s="7">
        <f t="shared" si="30"/>
        <v>250000</v>
      </c>
      <c r="J98" s="7">
        <v>1160000</v>
      </c>
      <c r="K98" s="17">
        <f t="shared" si="31"/>
        <v>0.21551724137931033</v>
      </c>
      <c r="L98" s="22" t="s">
        <v>39</v>
      </c>
      <c r="M98" t="s">
        <v>88</v>
      </c>
      <c r="O98" t="s">
        <v>20</v>
      </c>
      <c r="P98">
        <v>201</v>
      </c>
    </row>
    <row r="99" spans="1:16" x14ac:dyDescent="0.25">
      <c r="A99" s="27" t="s">
        <v>395</v>
      </c>
      <c r="B99" t="s">
        <v>396</v>
      </c>
      <c r="C99" s="12">
        <v>44274</v>
      </c>
      <c r="D99" s="7">
        <v>50500</v>
      </c>
      <c r="E99" t="s">
        <v>15</v>
      </c>
      <c r="F99" t="s">
        <v>27</v>
      </c>
      <c r="G99" s="7">
        <v>50500</v>
      </c>
      <c r="H99" s="7">
        <v>90000</v>
      </c>
      <c r="I99" s="7">
        <f t="shared" si="30"/>
        <v>-39500</v>
      </c>
      <c r="J99" s="7">
        <v>71000</v>
      </c>
      <c r="K99" s="17">
        <f t="shared" si="31"/>
        <v>-0.55633802816901412</v>
      </c>
      <c r="L99" s="22" t="s">
        <v>39</v>
      </c>
      <c r="M99" t="s">
        <v>42</v>
      </c>
      <c r="O99" t="s">
        <v>20</v>
      </c>
      <c r="P99">
        <v>201</v>
      </c>
    </row>
    <row r="100" spans="1:16" x14ac:dyDescent="0.25">
      <c r="A100" s="27" t="s">
        <v>397</v>
      </c>
      <c r="B100" t="s">
        <v>398</v>
      </c>
      <c r="C100" s="12">
        <v>44126</v>
      </c>
      <c r="D100" s="7">
        <v>246000</v>
      </c>
      <c r="E100" t="s">
        <v>24</v>
      </c>
      <c r="F100" t="s">
        <v>34</v>
      </c>
      <c r="G100" s="7">
        <v>246000</v>
      </c>
      <c r="H100" s="7">
        <v>495000</v>
      </c>
      <c r="I100" s="7">
        <f t="shared" si="30"/>
        <v>-249000</v>
      </c>
      <c r="J100" s="7">
        <v>97000</v>
      </c>
      <c r="K100" s="17">
        <f t="shared" si="31"/>
        <v>-2.5670103092783507</v>
      </c>
      <c r="L100" s="22" t="s">
        <v>39</v>
      </c>
      <c r="M100" t="s">
        <v>19</v>
      </c>
      <c r="O100" t="s">
        <v>20</v>
      </c>
      <c r="P100">
        <v>201</v>
      </c>
    </row>
    <row r="101" spans="1:16" x14ac:dyDescent="0.25">
      <c r="A101" s="28" t="s">
        <v>91</v>
      </c>
      <c r="B101" t="s">
        <v>92</v>
      </c>
      <c r="C101" s="12">
        <v>43615</v>
      </c>
      <c r="D101" s="7">
        <v>350000</v>
      </c>
      <c r="E101" t="s">
        <v>15</v>
      </c>
      <c r="F101" t="s">
        <v>27</v>
      </c>
      <c r="G101" s="7">
        <v>350000</v>
      </c>
      <c r="H101" s="7">
        <v>137000</v>
      </c>
      <c r="I101" s="7">
        <f t="shared" si="30"/>
        <v>213000</v>
      </c>
      <c r="J101" s="7">
        <v>450000</v>
      </c>
      <c r="K101" s="17">
        <f t="shared" si="31"/>
        <v>0.47333333333333333</v>
      </c>
      <c r="L101" s="22" t="s">
        <v>39</v>
      </c>
      <c r="M101" t="s">
        <v>41</v>
      </c>
      <c r="O101" t="s">
        <v>21</v>
      </c>
      <c r="P101">
        <v>201</v>
      </c>
    </row>
    <row r="102" spans="1:16" x14ac:dyDescent="0.25">
      <c r="A102" s="28" t="s">
        <v>100</v>
      </c>
      <c r="B102" t="s">
        <v>101</v>
      </c>
      <c r="C102" s="12">
        <v>43579</v>
      </c>
      <c r="D102" s="7">
        <v>280000</v>
      </c>
      <c r="E102" t="s">
        <v>15</v>
      </c>
      <c r="F102" t="s">
        <v>49</v>
      </c>
      <c r="G102" s="7">
        <v>280000</v>
      </c>
      <c r="H102" s="7">
        <v>136000</v>
      </c>
      <c r="I102" s="7">
        <f t="shared" si="30"/>
        <v>144000</v>
      </c>
      <c r="J102" s="7">
        <v>373000</v>
      </c>
      <c r="K102" s="17">
        <f t="shared" si="31"/>
        <v>0.38605898123324395</v>
      </c>
      <c r="L102" s="22" t="s">
        <v>50</v>
      </c>
      <c r="M102" t="s">
        <v>47</v>
      </c>
      <c r="O102" t="s">
        <v>51</v>
      </c>
      <c r="P102">
        <v>201</v>
      </c>
    </row>
    <row r="103" spans="1:16" s="60" customFormat="1" x14ac:dyDescent="0.25">
      <c r="A103" s="27" t="s">
        <v>327</v>
      </c>
      <c r="B103" s="60" t="s">
        <v>328</v>
      </c>
      <c r="C103" s="62">
        <v>44034</v>
      </c>
      <c r="D103" s="61">
        <v>375000</v>
      </c>
      <c r="E103" s="60" t="s">
        <v>22</v>
      </c>
      <c r="F103" s="60" t="s">
        <v>329</v>
      </c>
      <c r="G103" s="61">
        <v>375000</v>
      </c>
      <c r="H103" s="61">
        <v>314000</v>
      </c>
      <c r="I103" s="61">
        <f t="shared" si="30"/>
        <v>61000</v>
      </c>
      <c r="J103" s="61">
        <v>443000</v>
      </c>
      <c r="K103" s="64">
        <f t="shared" si="31"/>
        <v>0.13769751693002258</v>
      </c>
      <c r="L103" s="22" t="s">
        <v>50</v>
      </c>
      <c r="M103" s="60" t="s">
        <v>33</v>
      </c>
      <c r="N103" s="60" t="s">
        <v>330</v>
      </c>
      <c r="O103" s="60" t="s">
        <v>20</v>
      </c>
      <c r="P103" s="60">
        <v>201</v>
      </c>
    </row>
    <row r="104" spans="1:16" s="60" customFormat="1" x14ac:dyDescent="0.25">
      <c r="A104" s="27" t="s">
        <v>341</v>
      </c>
      <c r="B104" s="60" t="s">
        <v>342</v>
      </c>
      <c r="C104" s="62">
        <v>44147</v>
      </c>
      <c r="D104" s="61">
        <v>377000</v>
      </c>
      <c r="E104" s="60" t="s">
        <v>24</v>
      </c>
      <c r="F104" s="60" t="s">
        <v>34</v>
      </c>
      <c r="G104" s="61">
        <v>377000</v>
      </c>
      <c r="H104" s="61">
        <v>326000</v>
      </c>
      <c r="I104" s="61">
        <f t="shared" si="30"/>
        <v>51000</v>
      </c>
      <c r="J104" s="61">
        <v>380000</v>
      </c>
      <c r="K104" s="64">
        <f t="shared" si="31"/>
        <v>0.13421052631578947</v>
      </c>
      <c r="L104" s="22" t="s">
        <v>39</v>
      </c>
      <c r="M104" s="60" t="s">
        <v>42</v>
      </c>
      <c r="O104" s="60" t="s">
        <v>20</v>
      </c>
      <c r="P104" s="60">
        <v>201</v>
      </c>
    </row>
    <row r="105" spans="1:16" x14ac:dyDescent="0.25">
      <c r="A105" s="28" t="s">
        <v>140</v>
      </c>
      <c r="B105" t="s">
        <v>141</v>
      </c>
      <c r="C105" s="12">
        <v>43557</v>
      </c>
      <c r="D105" s="7">
        <v>392593</v>
      </c>
      <c r="E105" t="s">
        <v>24</v>
      </c>
      <c r="F105" t="s">
        <v>52</v>
      </c>
      <c r="G105" s="7">
        <v>392593</v>
      </c>
      <c r="H105" s="7">
        <v>371400</v>
      </c>
      <c r="I105" s="7">
        <f t="shared" si="30"/>
        <v>21193</v>
      </c>
      <c r="J105" s="7">
        <v>274000</v>
      </c>
      <c r="K105" s="17">
        <f t="shared" si="31"/>
        <v>7.7346715328467153E-2</v>
      </c>
      <c r="L105" s="22" t="s">
        <v>39</v>
      </c>
      <c r="M105" t="s">
        <v>204</v>
      </c>
      <c r="O105" t="s">
        <v>20</v>
      </c>
      <c r="P105">
        <v>201</v>
      </c>
    </row>
    <row r="106" spans="1:16" s="60" customFormat="1" x14ac:dyDescent="0.25">
      <c r="A106" s="27" t="s">
        <v>345</v>
      </c>
      <c r="B106" s="60" t="s">
        <v>346</v>
      </c>
      <c r="C106" s="62">
        <v>44050</v>
      </c>
      <c r="D106" s="61">
        <v>17700</v>
      </c>
      <c r="E106" s="60" t="s">
        <v>15</v>
      </c>
      <c r="F106" s="60" t="s">
        <v>27</v>
      </c>
      <c r="G106" s="61">
        <v>17700</v>
      </c>
      <c r="H106" s="61">
        <v>6000</v>
      </c>
      <c r="I106" s="61">
        <f t="shared" si="30"/>
        <v>11700</v>
      </c>
      <c r="J106" s="61">
        <v>101000</v>
      </c>
      <c r="K106" s="64">
        <f t="shared" si="31"/>
        <v>0.11584158415841585</v>
      </c>
      <c r="L106" s="22" t="s">
        <v>39</v>
      </c>
      <c r="M106" s="60" t="s">
        <v>121</v>
      </c>
      <c r="O106" s="60" t="s">
        <v>20</v>
      </c>
      <c r="P106" s="60">
        <v>201</v>
      </c>
    </row>
    <row r="107" spans="1:16" s="60" customFormat="1" x14ac:dyDescent="0.25">
      <c r="A107" s="27" t="s">
        <v>351</v>
      </c>
      <c r="B107" s="60" t="s">
        <v>352</v>
      </c>
      <c r="C107" s="62">
        <v>44134</v>
      </c>
      <c r="D107" s="61">
        <v>40000</v>
      </c>
      <c r="E107" s="60" t="s">
        <v>15</v>
      </c>
      <c r="F107" s="60" t="s">
        <v>16</v>
      </c>
      <c r="G107" s="61">
        <v>40000</v>
      </c>
      <c r="H107" s="61">
        <v>27000</v>
      </c>
      <c r="I107" s="61">
        <f t="shared" si="30"/>
        <v>13000</v>
      </c>
      <c r="J107" s="61">
        <v>138000</v>
      </c>
      <c r="K107" s="64">
        <f t="shared" si="31"/>
        <v>9.420289855072464E-2</v>
      </c>
      <c r="L107" s="22" t="s">
        <v>39</v>
      </c>
      <c r="M107" s="60" t="s">
        <v>121</v>
      </c>
      <c r="O107" s="60" t="s">
        <v>350</v>
      </c>
      <c r="P107" s="60">
        <v>201</v>
      </c>
    </row>
    <row r="108" spans="1:16" x14ac:dyDescent="0.25">
      <c r="A108" s="27" t="s">
        <v>399</v>
      </c>
      <c r="B108" t="s">
        <v>400</v>
      </c>
      <c r="C108" s="12">
        <v>44225</v>
      </c>
      <c r="D108" s="7">
        <v>100000</v>
      </c>
      <c r="E108" t="s">
        <v>15</v>
      </c>
      <c r="F108" t="s">
        <v>27</v>
      </c>
      <c r="G108" s="7">
        <v>100000</v>
      </c>
      <c r="H108" s="7">
        <v>121000</v>
      </c>
      <c r="I108" s="7">
        <f t="shared" si="30"/>
        <v>-21000</v>
      </c>
      <c r="J108" s="7">
        <v>179000</v>
      </c>
      <c r="K108" s="17">
        <f t="shared" si="31"/>
        <v>-0.11731843575418995</v>
      </c>
      <c r="L108" s="22" t="s">
        <v>56</v>
      </c>
      <c r="M108" t="s">
        <v>88</v>
      </c>
      <c r="O108" t="s">
        <v>21</v>
      </c>
      <c r="P108">
        <v>201</v>
      </c>
    </row>
    <row r="109" spans="1:16" x14ac:dyDescent="0.25">
      <c r="A109" s="28" t="s">
        <v>108</v>
      </c>
      <c r="B109" t="s">
        <v>109</v>
      </c>
      <c r="C109" s="12">
        <v>43581</v>
      </c>
      <c r="D109" s="7">
        <v>100000</v>
      </c>
      <c r="E109" t="s">
        <v>15</v>
      </c>
      <c r="F109" t="s">
        <v>27</v>
      </c>
      <c r="G109" s="7">
        <v>100000</v>
      </c>
      <c r="H109" s="7">
        <v>51000</v>
      </c>
      <c r="I109" s="7">
        <f t="shared" si="30"/>
        <v>49000</v>
      </c>
      <c r="J109" s="7">
        <v>138000</v>
      </c>
      <c r="K109" s="17">
        <f t="shared" si="31"/>
        <v>0.35507246376811596</v>
      </c>
      <c r="L109" s="22" t="s">
        <v>57</v>
      </c>
      <c r="M109" t="s">
        <v>48</v>
      </c>
      <c r="O109" t="s">
        <v>21</v>
      </c>
      <c r="P109">
        <v>201</v>
      </c>
    </row>
    <row r="110" spans="1:16" x14ac:dyDescent="0.25">
      <c r="A110" s="28" t="s">
        <v>147</v>
      </c>
      <c r="B110" t="s">
        <v>148</v>
      </c>
      <c r="C110" s="12">
        <v>43648</v>
      </c>
      <c r="D110" s="7">
        <v>10000</v>
      </c>
      <c r="E110" t="s">
        <v>15</v>
      </c>
      <c r="F110" t="s">
        <v>27</v>
      </c>
      <c r="G110" s="7">
        <v>10000</v>
      </c>
      <c r="H110" s="7">
        <v>13000</v>
      </c>
      <c r="I110" s="7">
        <f t="shared" si="30"/>
        <v>-3000</v>
      </c>
      <c r="J110" s="7">
        <v>33000</v>
      </c>
      <c r="K110" s="17">
        <f t="shared" si="31"/>
        <v>-9.0909090909090912E-2</v>
      </c>
      <c r="L110" s="22" t="s">
        <v>57</v>
      </c>
      <c r="M110" t="s">
        <v>44</v>
      </c>
      <c r="O110" t="s">
        <v>21</v>
      </c>
      <c r="P110">
        <v>201</v>
      </c>
    </row>
    <row r="111" spans="1:16" s="60" customFormat="1" x14ac:dyDescent="0.25">
      <c r="A111" s="27" t="s">
        <v>383</v>
      </c>
      <c r="B111" s="60" t="s">
        <v>384</v>
      </c>
      <c r="C111" s="62">
        <v>44123</v>
      </c>
      <c r="D111" s="61">
        <v>56000</v>
      </c>
      <c r="E111" s="60" t="s">
        <v>15</v>
      </c>
      <c r="F111" s="60" t="s">
        <v>27</v>
      </c>
      <c r="G111" s="61">
        <v>56000</v>
      </c>
      <c r="H111" s="61">
        <v>19000</v>
      </c>
      <c r="I111" s="61">
        <f t="shared" si="30"/>
        <v>37000</v>
      </c>
      <c r="J111" s="61">
        <v>188000</v>
      </c>
      <c r="K111" s="64">
        <f t="shared" si="31"/>
        <v>0.19680851063829788</v>
      </c>
      <c r="L111" s="22" t="s">
        <v>39</v>
      </c>
      <c r="M111" s="60" t="s">
        <v>121</v>
      </c>
      <c r="N111" s="60" t="s">
        <v>385</v>
      </c>
      <c r="O111" s="60" t="s">
        <v>20</v>
      </c>
      <c r="P111" s="60">
        <v>201</v>
      </c>
    </row>
  </sheetData>
  <conditionalFormatting sqref="B80 A78:P78 A25:P25 A52:N53 G24:P24 G27:P27 A31:H31 J31:P31 A28:P30 A2:P2 A34:P36 A98:P98 A109:P110 A4:P4 A6:P7 A10:P15 A17:P17 A20:P22 A41:P42 A55:N55 A70:P70 A44:P51 A56:P65">
    <cfRule type="expression" dxfId="427" priority="455" stopIfTrue="1">
      <formula>MOD(ROW(),4)&gt;1</formula>
    </cfRule>
    <cfRule type="expression" dxfId="426" priority="456" stopIfTrue="1">
      <formula>MOD(ROW(),4)&lt;2</formula>
    </cfRule>
  </conditionalFormatting>
  <conditionalFormatting sqref="F27">
    <cfRule type="expression" dxfId="425" priority="239" stopIfTrue="1">
      <formula>MOD(ROW(),4)&gt;1</formula>
    </cfRule>
    <cfRule type="expression" dxfId="424" priority="240" stopIfTrue="1">
      <formula>MOD(ROW(),4)&lt;2</formula>
    </cfRule>
  </conditionalFormatting>
  <conditionalFormatting sqref="A27:E27">
    <cfRule type="expression" dxfId="423" priority="241" stopIfTrue="1">
      <formula>MOD(ROW(),4)&gt;1</formula>
    </cfRule>
    <cfRule type="expression" dxfId="422" priority="242" stopIfTrue="1">
      <formula>MOD(ROW(),4)&lt;2</formula>
    </cfRule>
  </conditionalFormatting>
  <conditionalFormatting sqref="O53">
    <cfRule type="expression" dxfId="421" priority="203" stopIfTrue="1">
      <formula>MOD(ROW(),4)&gt;1</formula>
    </cfRule>
    <cfRule type="expression" dxfId="420" priority="204" stopIfTrue="1">
      <formula>MOD(ROW(),4)&lt;2</formula>
    </cfRule>
  </conditionalFormatting>
  <conditionalFormatting sqref="O55">
    <cfRule type="expression" dxfId="419" priority="195" stopIfTrue="1">
      <formula>MOD(ROW(),4)&gt;1</formula>
    </cfRule>
    <cfRule type="expression" dxfId="418" priority="196" stopIfTrue="1">
      <formula>MOD(ROW(),4)&lt;2</formula>
    </cfRule>
  </conditionalFormatting>
  <conditionalFormatting sqref="P52:P53">
    <cfRule type="expression" dxfId="417" priority="215" stopIfTrue="1">
      <formula>MOD(ROW(),4)&gt;1</formula>
    </cfRule>
    <cfRule type="expression" dxfId="416" priority="216" stopIfTrue="1">
      <formula>MOD(ROW(),4)&lt;2</formula>
    </cfRule>
  </conditionalFormatting>
  <conditionalFormatting sqref="O52">
    <cfRule type="expression" dxfId="415" priority="213" stopIfTrue="1">
      <formula>MOD(ROW(),4)&gt;1</formula>
    </cfRule>
    <cfRule type="expression" dxfId="414" priority="214" stopIfTrue="1">
      <formula>MOD(ROW(),4)&lt;2</formula>
    </cfRule>
  </conditionalFormatting>
  <conditionalFormatting sqref="O52">
    <cfRule type="expression" dxfId="413" priority="211" stopIfTrue="1">
      <formula>MOD(ROW(),4)&gt;1</formula>
    </cfRule>
    <cfRule type="expression" dxfId="412" priority="212" stopIfTrue="1">
      <formula>MOD(ROW(),4)&lt;2</formula>
    </cfRule>
  </conditionalFormatting>
  <conditionalFormatting sqref="O52">
    <cfRule type="expression" dxfId="411" priority="209" stopIfTrue="1">
      <formula>MOD(ROW(),4)&gt;1</formula>
    </cfRule>
    <cfRule type="expression" dxfId="410" priority="210" stopIfTrue="1">
      <formula>MOD(ROW(),4)&lt;2</formula>
    </cfRule>
  </conditionalFormatting>
  <conditionalFormatting sqref="O53">
    <cfRule type="expression" dxfId="409" priority="207" stopIfTrue="1">
      <formula>MOD(ROW(),4)&gt;1</formula>
    </cfRule>
    <cfRule type="expression" dxfId="408" priority="208" stopIfTrue="1">
      <formula>MOD(ROW(),4)&lt;2</formula>
    </cfRule>
  </conditionalFormatting>
  <conditionalFormatting sqref="O53">
    <cfRule type="expression" dxfId="407" priority="205" stopIfTrue="1">
      <formula>MOD(ROW(),4)&gt;1</formula>
    </cfRule>
    <cfRule type="expression" dxfId="406" priority="206" stopIfTrue="1">
      <formula>MOD(ROW(),4)&lt;2</formula>
    </cfRule>
  </conditionalFormatting>
  <conditionalFormatting sqref="P55">
    <cfRule type="expression" dxfId="405" priority="201" stopIfTrue="1">
      <formula>MOD(ROW(),4)&gt;1</formula>
    </cfRule>
    <cfRule type="expression" dxfId="404" priority="202" stopIfTrue="1">
      <formula>MOD(ROW(),4)&lt;2</formula>
    </cfRule>
  </conditionalFormatting>
  <conditionalFormatting sqref="O55">
    <cfRule type="expression" dxfId="403" priority="199" stopIfTrue="1">
      <formula>MOD(ROW(),4)&gt;1</formula>
    </cfRule>
    <cfRule type="expression" dxfId="402" priority="200" stopIfTrue="1">
      <formula>MOD(ROW(),4)&lt;2</formula>
    </cfRule>
  </conditionalFormatting>
  <conditionalFormatting sqref="O55">
    <cfRule type="expression" dxfId="401" priority="197" stopIfTrue="1">
      <formula>MOD(ROW(),4)&gt;1</formula>
    </cfRule>
    <cfRule type="expression" dxfId="400" priority="198" stopIfTrue="1">
      <formula>MOD(ROW(),4)&lt;2</formula>
    </cfRule>
  </conditionalFormatting>
  <conditionalFormatting sqref="F24">
    <cfRule type="expression" dxfId="399" priority="157" stopIfTrue="1">
      <formula>MOD(ROW(),4)&gt;1</formula>
    </cfRule>
    <cfRule type="expression" dxfId="398" priority="158" stopIfTrue="1">
      <formula>MOD(ROW(),4)&lt;2</formula>
    </cfRule>
  </conditionalFormatting>
  <conditionalFormatting sqref="A24:E24">
    <cfRule type="expression" dxfId="397" priority="159" stopIfTrue="1">
      <formula>MOD(ROW(),4)&gt;1</formula>
    </cfRule>
    <cfRule type="expression" dxfId="396" priority="160" stopIfTrue="1">
      <formula>MOD(ROW(),4)&lt;2</formula>
    </cfRule>
  </conditionalFormatting>
  <conditionalFormatting sqref="G82:P82">
    <cfRule type="expression" dxfId="395" priority="151" stopIfTrue="1">
      <formula>MOD(ROW(),4)&gt;1</formula>
    </cfRule>
    <cfRule type="expression" dxfId="394" priority="152" stopIfTrue="1">
      <formula>MOD(ROW(),4)&lt;2</formula>
    </cfRule>
  </conditionalFormatting>
  <conditionalFormatting sqref="A82:E82">
    <cfRule type="expression" dxfId="393" priority="149" stopIfTrue="1">
      <formula>MOD(ROW(),4)&gt;1</formula>
    </cfRule>
    <cfRule type="expression" dxfId="392" priority="150" stopIfTrue="1">
      <formula>MOD(ROW(),4)&lt;2</formula>
    </cfRule>
  </conditionalFormatting>
  <conditionalFormatting sqref="F82">
    <cfRule type="expression" dxfId="391" priority="147" stopIfTrue="1">
      <formula>MOD(ROW(),4)&gt;1</formula>
    </cfRule>
    <cfRule type="expression" dxfId="390" priority="148" stopIfTrue="1">
      <formula>MOD(ROW(),4)&lt;2</formula>
    </cfRule>
  </conditionalFormatting>
  <conditionalFormatting sqref="A94:P94">
    <cfRule type="expression" dxfId="389" priority="145" stopIfTrue="1">
      <formula>MOD(ROW(),4)&gt;1</formula>
    </cfRule>
    <cfRule type="expression" dxfId="388" priority="146" stopIfTrue="1">
      <formula>MOD(ROW(),4)&lt;2</formula>
    </cfRule>
  </conditionalFormatting>
  <conditionalFormatting sqref="A96:P96">
    <cfRule type="expression" dxfId="387" priority="143" stopIfTrue="1">
      <formula>MOD(ROW(),4)&gt;1</formula>
    </cfRule>
    <cfRule type="expression" dxfId="386" priority="144" stopIfTrue="1">
      <formula>MOD(ROW(),4)&lt;2</formula>
    </cfRule>
  </conditionalFormatting>
  <conditionalFormatting sqref="G105:P105">
    <cfRule type="expression" dxfId="385" priority="141" stopIfTrue="1">
      <formula>MOD(ROW(),4)&gt;1</formula>
    </cfRule>
    <cfRule type="expression" dxfId="384" priority="142" stopIfTrue="1">
      <formula>MOD(ROW(),4)&lt;2</formula>
    </cfRule>
  </conditionalFormatting>
  <conditionalFormatting sqref="F105">
    <cfRule type="expression" dxfId="383" priority="133" stopIfTrue="1">
      <formula>MOD(ROW(),4)&gt;1</formula>
    </cfRule>
    <cfRule type="expression" dxfId="382" priority="134" stopIfTrue="1">
      <formula>MOD(ROW(),4)&lt;2</formula>
    </cfRule>
  </conditionalFormatting>
  <conditionalFormatting sqref="A105:E105">
    <cfRule type="expression" dxfId="381" priority="139" stopIfTrue="1">
      <formula>MOD(ROW(),4)&gt;1</formula>
    </cfRule>
    <cfRule type="expression" dxfId="380" priority="140" stopIfTrue="1">
      <formula>MOD(ROW(),4)&lt;2</formula>
    </cfRule>
  </conditionalFormatting>
  <conditionalFormatting sqref="A105:E105">
    <cfRule type="expression" dxfId="379" priority="137" stopIfTrue="1">
      <formula>MOD(ROW(),4)&gt;1</formula>
    </cfRule>
    <cfRule type="expression" dxfId="378" priority="138" stopIfTrue="1">
      <formula>MOD(ROW(),4)&lt;2</formula>
    </cfRule>
  </conditionalFormatting>
  <conditionalFormatting sqref="A105:E105">
    <cfRule type="expression" dxfId="377" priority="135" stopIfTrue="1">
      <formula>MOD(ROW(),4)&gt;1</formula>
    </cfRule>
    <cfRule type="expression" dxfId="376" priority="136" stopIfTrue="1">
      <formula>MOD(ROW(),4)&lt;2</formula>
    </cfRule>
  </conditionalFormatting>
  <conditionalFormatting sqref="I31">
    <cfRule type="expression" dxfId="375" priority="113" stopIfTrue="1">
      <formula>MOD(ROW(),4)&gt;1</formula>
    </cfRule>
    <cfRule type="expression" dxfId="374" priority="114" stopIfTrue="1">
      <formula>MOD(ROW(),4)&lt;2</formula>
    </cfRule>
  </conditionalFormatting>
  <conditionalFormatting sqref="A84:P84">
    <cfRule type="expression" dxfId="373" priority="111" stopIfTrue="1">
      <formula>MOD(ROW(),4)&gt;1</formula>
    </cfRule>
    <cfRule type="expression" dxfId="372" priority="112" stopIfTrue="1">
      <formula>MOD(ROW(),4)&lt;2</formula>
    </cfRule>
  </conditionalFormatting>
  <conditionalFormatting sqref="A83:P83">
    <cfRule type="expression" dxfId="371" priority="109" stopIfTrue="1">
      <formula>MOD(ROW(),4)&gt;1</formula>
    </cfRule>
    <cfRule type="expression" dxfId="370" priority="110" stopIfTrue="1">
      <formula>MOD(ROW(),4)&lt;2</formula>
    </cfRule>
  </conditionalFormatting>
  <conditionalFormatting sqref="A85:N85">
    <cfRule type="expression" dxfId="369" priority="107" stopIfTrue="1">
      <formula>MOD(ROW(),4)&gt;1</formula>
    </cfRule>
    <cfRule type="expression" dxfId="368" priority="108" stopIfTrue="1">
      <formula>MOD(ROW(),4)&lt;2</formula>
    </cfRule>
  </conditionalFormatting>
  <conditionalFormatting sqref="P85">
    <cfRule type="expression" dxfId="367" priority="105" stopIfTrue="1">
      <formula>MOD(ROW(),4)&gt;1</formula>
    </cfRule>
    <cfRule type="expression" dxfId="366" priority="106" stopIfTrue="1">
      <formula>MOD(ROW(),4)&lt;2</formula>
    </cfRule>
  </conditionalFormatting>
  <conditionalFormatting sqref="O85">
    <cfRule type="expression" dxfId="365" priority="103" stopIfTrue="1">
      <formula>MOD(ROW(),4)&gt;1</formula>
    </cfRule>
    <cfRule type="expression" dxfId="364" priority="104" stopIfTrue="1">
      <formula>MOD(ROW(),4)&lt;2</formula>
    </cfRule>
  </conditionalFormatting>
  <conditionalFormatting sqref="A87:P87">
    <cfRule type="expression" dxfId="363" priority="101" stopIfTrue="1">
      <formula>MOD(ROW(),4)&gt;1</formula>
    </cfRule>
    <cfRule type="expression" dxfId="362" priority="102" stopIfTrue="1">
      <formula>MOD(ROW(),4)&lt;2</formula>
    </cfRule>
  </conditionalFormatting>
  <conditionalFormatting sqref="A91:P91">
    <cfRule type="expression" dxfId="361" priority="97" stopIfTrue="1">
      <formula>MOD(ROW(),4)&gt;1</formula>
    </cfRule>
    <cfRule type="expression" dxfId="360" priority="98" stopIfTrue="1">
      <formula>MOD(ROW(),4)&lt;2</formula>
    </cfRule>
  </conditionalFormatting>
  <conditionalFormatting sqref="A97:P97">
    <cfRule type="expression" dxfId="359" priority="91" stopIfTrue="1">
      <formula>MOD(ROW(),4)&gt;1</formula>
    </cfRule>
    <cfRule type="expression" dxfId="358" priority="92" stopIfTrue="1">
      <formula>MOD(ROW(),4)&lt;2</formula>
    </cfRule>
  </conditionalFormatting>
  <conditionalFormatting sqref="A101:P101">
    <cfRule type="expression" dxfId="357" priority="79" stopIfTrue="1">
      <formula>MOD(ROW(),4)&gt;1</formula>
    </cfRule>
    <cfRule type="expression" dxfId="356" priority="80" stopIfTrue="1">
      <formula>MOD(ROW(),4)&lt;2</formula>
    </cfRule>
  </conditionalFormatting>
  <conditionalFormatting sqref="A102:P102">
    <cfRule type="expression" dxfId="355" priority="81" stopIfTrue="1">
      <formula>MOD(ROW(),4)&gt;1</formula>
    </cfRule>
    <cfRule type="expression" dxfId="354" priority="82" stopIfTrue="1">
      <formula>MOD(ROW(),4)&lt;2</formula>
    </cfRule>
  </conditionalFormatting>
  <conditionalFormatting sqref="A3:P3">
    <cfRule type="expression" dxfId="353" priority="69" stopIfTrue="1">
      <formula>MOD(ROW(),4)&gt;1</formula>
    </cfRule>
    <cfRule type="expression" dxfId="352" priority="70" stopIfTrue="1">
      <formula>MOD(ROW(),4)&lt;2</formula>
    </cfRule>
  </conditionalFormatting>
  <conditionalFormatting sqref="A5:P5">
    <cfRule type="expression" dxfId="351" priority="67" stopIfTrue="1">
      <formula>MOD(ROW(),4)&gt;1</formula>
    </cfRule>
    <cfRule type="expression" dxfId="350" priority="68" stopIfTrue="1">
      <formula>MOD(ROW(),4)&lt;2</formula>
    </cfRule>
  </conditionalFormatting>
  <conditionalFormatting sqref="A8:P9">
    <cfRule type="expression" dxfId="349" priority="65" stopIfTrue="1">
      <formula>MOD(ROW(),4)&gt;1</formula>
    </cfRule>
    <cfRule type="expression" dxfId="348" priority="66" stopIfTrue="1">
      <formula>MOD(ROW(),4)&lt;2</formula>
    </cfRule>
  </conditionalFormatting>
  <conditionalFormatting sqref="A16:P16">
    <cfRule type="expression" dxfId="347" priority="63" stopIfTrue="1">
      <formula>MOD(ROW(),4)&gt;1</formula>
    </cfRule>
    <cfRule type="expression" dxfId="346" priority="64" stopIfTrue="1">
      <formula>MOD(ROW(),4)&lt;2</formula>
    </cfRule>
  </conditionalFormatting>
  <conditionalFormatting sqref="A18:P18">
    <cfRule type="expression" dxfId="345" priority="61" stopIfTrue="1">
      <formula>MOD(ROW(),4)&gt;1</formula>
    </cfRule>
    <cfRule type="expression" dxfId="344" priority="62" stopIfTrue="1">
      <formula>MOD(ROW(),4)&lt;2</formula>
    </cfRule>
  </conditionalFormatting>
  <conditionalFormatting sqref="A19:P19">
    <cfRule type="expression" dxfId="343" priority="59" stopIfTrue="1">
      <formula>MOD(ROW(),4)&gt;1</formula>
    </cfRule>
    <cfRule type="expression" dxfId="342" priority="60" stopIfTrue="1">
      <formula>MOD(ROW(),4)&lt;2</formula>
    </cfRule>
  </conditionalFormatting>
  <conditionalFormatting sqref="A23:P23">
    <cfRule type="expression" dxfId="341" priority="53" stopIfTrue="1">
      <formula>MOD(ROW(),4)&gt;1</formula>
    </cfRule>
    <cfRule type="expression" dxfId="340" priority="54" stopIfTrue="1">
      <formula>MOD(ROW(),4)&lt;2</formula>
    </cfRule>
  </conditionalFormatting>
  <conditionalFormatting sqref="A26:P26">
    <cfRule type="expression" dxfId="339" priority="49" stopIfTrue="1">
      <formula>MOD(ROW(),4)&gt;1</formula>
    </cfRule>
    <cfRule type="expression" dxfId="338" priority="50" stopIfTrue="1">
      <formula>MOD(ROW(),4)&lt;2</formula>
    </cfRule>
  </conditionalFormatting>
  <conditionalFormatting sqref="A32:P33">
    <cfRule type="expression" dxfId="337" priority="47" stopIfTrue="1">
      <formula>MOD(ROW(),4)&gt;1</formula>
    </cfRule>
    <cfRule type="expression" dxfId="336" priority="48" stopIfTrue="1">
      <formula>MOD(ROW(),4)&lt;2</formula>
    </cfRule>
  </conditionalFormatting>
  <conditionalFormatting sqref="A37:P39">
    <cfRule type="expression" dxfId="335" priority="45" stopIfTrue="1">
      <formula>MOD(ROW(),4)&gt;1</formula>
    </cfRule>
    <cfRule type="expression" dxfId="334" priority="46" stopIfTrue="1">
      <formula>MOD(ROW(),4)&lt;2</formula>
    </cfRule>
  </conditionalFormatting>
  <conditionalFormatting sqref="A40:P40">
    <cfRule type="expression" dxfId="333" priority="43" stopIfTrue="1">
      <formula>MOD(ROW(),4)&gt;1</formula>
    </cfRule>
    <cfRule type="expression" dxfId="332" priority="44" stopIfTrue="1">
      <formula>MOD(ROW(),4)&lt;2</formula>
    </cfRule>
  </conditionalFormatting>
  <conditionalFormatting sqref="A43:P43">
    <cfRule type="expression" dxfId="331" priority="41" stopIfTrue="1">
      <formula>MOD(ROW(),4)&gt;1</formula>
    </cfRule>
    <cfRule type="expression" dxfId="330" priority="42" stopIfTrue="1">
      <formula>MOD(ROW(),4)&lt;2</formula>
    </cfRule>
  </conditionalFormatting>
  <conditionalFormatting sqref="A54:P54">
    <cfRule type="expression" dxfId="329" priority="35" stopIfTrue="1">
      <formula>MOD(ROW(),4)&gt;1</formula>
    </cfRule>
    <cfRule type="expression" dxfId="328" priority="36" stopIfTrue="1">
      <formula>MOD(ROW(),4)&lt;2</formula>
    </cfRule>
  </conditionalFormatting>
  <conditionalFormatting sqref="A66:P69">
    <cfRule type="expression" dxfId="327" priority="31" stopIfTrue="1">
      <formula>MOD(ROW(),4)&gt;1</formula>
    </cfRule>
    <cfRule type="expression" dxfId="326" priority="32" stopIfTrue="1">
      <formula>MOD(ROW(),4)&lt;2</formula>
    </cfRule>
  </conditionalFormatting>
  <conditionalFormatting sqref="A86:P86">
    <cfRule type="expression" dxfId="325" priority="29" stopIfTrue="1">
      <formula>MOD(ROW(),4)&gt;1</formula>
    </cfRule>
    <cfRule type="expression" dxfId="324" priority="30" stopIfTrue="1">
      <formula>MOD(ROW(),4)&lt;2</formula>
    </cfRule>
  </conditionalFormatting>
  <conditionalFormatting sqref="A90:P90">
    <cfRule type="expression" dxfId="323" priority="25" stopIfTrue="1">
      <formula>MOD(ROW(),4)&gt;1</formula>
    </cfRule>
    <cfRule type="expression" dxfId="322" priority="26" stopIfTrue="1">
      <formula>MOD(ROW(),4)&lt;2</formula>
    </cfRule>
  </conditionalFormatting>
  <conditionalFormatting sqref="A88:P88">
    <cfRule type="expression" dxfId="321" priority="27" stopIfTrue="1">
      <formula>MOD(ROW(),4)&gt;1</formula>
    </cfRule>
    <cfRule type="expression" dxfId="320" priority="28" stopIfTrue="1">
      <formula>MOD(ROW(),4)&lt;2</formula>
    </cfRule>
  </conditionalFormatting>
  <conditionalFormatting sqref="A100:P100">
    <cfRule type="expression" dxfId="319" priority="21" stopIfTrue="1">
      <formula>MOD(ROW(),4)&gt;1</formula>
    </cfRule>
    <cfRule type="expression" dxfId="318" priority="22" stopIfTrue="1">
      <formula>MOD(ROW(),4)&lt;2</formula>
    </cfRule>
  </conditionalFormatting>
  <conditionalFormatting sqref="A99:P99">
    <cfRule type="expression" dxfId="317" priority="23" stopIfTrue="1">
      <formula>MOD(ROW(),4)&gt;1</formula>
    </cfRule>
    <cfRule type="expression" dxfId="316" priority="24" stopIfTrue="1">
      <formula>MOD(ROW(),4)&lt;2</formula>
    </cfRule>
  </conditionalFormatting>
  <conditionalFormatting sqref="A108:P108">
    <cfRule type="expression" dxfId="315" priority="19" stopIfTrue="1">
      <formula>MOD(ROW(),4)&gt;1</formula>
    </cfRule>
    <cfRule type="expression" dxfId="314" priority="20" stopIfTrue="1">
      <formula>MOD(ROW(),4)&lt;2</formula>
    </cfRule>
  </conditionalFormatting>
  <conditionalFormatting sqref="A89:P89">
    <cfRule type="expression" dxfId="313" priority="17" stopIfTrue="1">
      <formula>MOD(ROW(),4)&gt;1</formula>
    </cfRule>
    <cfRule type="expression" dxfId="312" priority="18" stopIfTrue="1">
      <formula>MOD(ROW(),4)&lt;2</formula>
    </cfRule>
  </conditionalFormatting>
  <conditionalFormatting sqref="A92:P92">
    <cfRule type="expression" dxfId="311" priority="15" stopIfTrue="1">
      <formula>MOD(ROW(),4)&gt;1</formula>
    </cfRule>
    <cfRule type="expression" dxfId="310" priority="16" stopIfTrue="1">
      <formula>MOD(ROW(),4)&lt;2</formula>
    </cfRule>
  </conditionalFormatting>
  <conditionalFormatting sqref="A93:P93">
    <cfRule type="expression" dxfId="309" priority="13" stopIfTrue="1">
      <formula>MOD(ROW(),4)&gt;1</formula>
    </cfRule>
    <cfRule type="expression" dxfId="308" priority="14" stopIfTrue="1">
      <formula>MOD(ROW(),4)&lt;2</formula>
    </cfRule>
  </conditionalFormatting>
  <conditionalFormatting sqref="A95:P95">
    <cfRule type="expression" dxfId="307" priority="11" stopIfTrue="1">
      <formula>MOD(ROW(),4)&gt;1</formula>
    </cfRule>
    <cfRule type="expression" dxfId="306" priority="12" stopIfTrue="1">
      <formula>MOD(ROW(),4)&lt;2</formula>
    </cfRule>
  </conditionalFormatting>
  <conditionalFormatting sqref="A103:P103">
    <cfRule type="expression" dxfId="305" priority="9" stopIfTrue="1">
      <formula>MOD(ROW(),4)&gt;1</formula>
    </cfRule>
    <cfRule type="expression" dxfId="304" priority="10" stopIfTrue="1">
      <formula>MOD(ROW(),4)&lt;2</formula>
    </cfRule>
  </conditionalFormatting>
  <conditionalFormatting sqref="A104:P104">
    <cfRule type="expression" dxfId="303" priority="7" stopIfTrue="1">
      <formula>MOD(ROW(),4)&gt;1</formula>
    </cfRule>
    <cfRule type="expression" dxfId="302" priority="8" stopIfTrue="1">
      <formula>MOD(ROW(),4)&lt;2</formula>
    </cfRule>
  </conditionalFormatting>
  <conditionalFormatting sqref="A106:P106">
    <cfRule type="expression" dxfId="301" priority="5" stopIfTrue="1">
      <formula>MOD(ROW(),4)&gt;1</formula>
    </cfRule>
    <cfRule type="expression" dxfId="300" priority="6" stopIfTrue="1">
      <formula>MOD(ROW(),4)&lt;2</formula>
    </cfRule>
  </conditionalFormatting>
  <conditionalFormatting sqref="A107:P107">
    <cfRule type="expression" dxfId="299" priority="3" stopIfTrue="1">
      <formula>MOD(ROW(),4)&gt;1</formula>
    </cfRule>
    <cfRule type="expression" dxfId="298" priority="4" stopIfTrue="1">
      <formula>MOD(ROW(),4)&lt;2</formula>
    </cfRule>
  </conditionalFormatting>
  <conditionalFormatting sqref="A111:P111">
    <cfRule type="expression" dxfId="297" priority="1" stopIfTrue="1">
      <formula>MOD(ROW(),4)&gt;1</formula>
    </cfRule>
    <cfRule type="expression" dxfId="296" priority="2" stopIfTrue="1">
      <formula>MOD(ROW(),4)&lt;2</formula>
    </cfRule>
  </conditionalFormatting>
  <pageMargins left="0.7" right="0.7" top="0.75" bottom="0.7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19"/>
  <sheetViews>
    <sheetView workbookViewId="0"/>
  </sheetViews>
  <sheetFormatPr defaultRowHeight="15" x14ac:dyDescent="0.25"/>
  <cols>
    <col min="1" max="1" width="13.42578125" customWidth="1"/>
    <col min="2" max="2" width="28.7109375" customWidth="1"/>
    <col min="3" max="3" width="12.42578125" style="12" customWidth="1"/>
    <col min="4" max="4" width="13.140625" style="7" customWidth="1"/>
    <col min="5" max="5" width="7.28515625" customWidth="1"/>
    <col min="6" max="6" width="22.42578125" customWidth="1"/>
    <col min="7" max="7" width="15.28515625" style="7" customWidth="1"/>
    <col min="8" max="8" width="14.140625" style="7" customWidth="1"/>
    <col min="9" max="9" width="15.28515625" style="7" customWidth="1"/>
    <col min="10" max="10" width="13" style="7" customWidth="1"/>
    <col min="11" max="11" width="9.85546875" style="17" customWidth="1"/>
    <col min="12" max="12" width="10.42578125" style="25" customWidth="1"/>
    <col min="13" max="13" width="21.28515625" customWidth="1"/>
    <col min="14" max="14" width="27" customWidth="1"/>
    <col min="15" max="15" width="27.85546875" customWidth="1"/>
    <col min="16" max="16" width="13.85546875" customWidth="1"/>
    <col min="17" max="17" width="9.140625" customWidth="1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8" t="s">
        <v>71</v>
      </c>
      <c r="B2" t="s">
        <v>72</v>
      </c>
      <c r="C2" s="12">
        <v>43717</v>
      </c>
      <c r="D2" s="7">
        <v>190000</v>
      </c>
      <c r="E2" t="s">
        <v>15</v>
      </c>
      <c r="F2" t="s">
        <v>16</v>
      </c>
      <c r="G2" s="7">
        <v>190000</v>
      </c>
      <c r="H2" s="7">
        <v>42000</v>
      </c>
      <c r="I2" s="7">
        <f t="shared" ref="I2" si="0">G2-H2</f>
        <v>148000</v>
      </c>
      <c r="J2" s="7">
        <v>124500</v>
      </c>
      <c r="K2" s="17">
        <f t="shared" ref="K2" si="1">I2/J2</f>
        <v>1.1887550200803212</v>
      </c>
      <c r="L2" s="22" t="s">
        <v>17</v>
      </c>
      <c r="M2" t="s">
        <v>31</v>
      </c>
      <c r="O2" t="s">
        <v>21</v>
      </c>
      <c r="P2">
        <v>201</v>
      </c>
    </row>
    <row r="3" spans="1:54" x14ac:dyDescent="0.25">
      <c r="A3" s="28" t="s">
        <v>205</v>
      </c>
      <c r="B3" t="s">
        <v>206</v>
      </c>
      <c r="C3" s="12">
        <v>43738</v>
      </c>
      <c r="D3" s="7">
        <v>250000</v>
      </c>
      <c r="E3" t="s">
        <v>24</v>
      </c>
      <c r="F3" t="s">
        <v>25</v>
      </c>
      <c r="G3" s="7">
        <v>250000</v>
      </c>
      <c r="H3" s="7">
        <v>64700</v>
      </c>
      <c r="I3" s="7">
        <f>G3-H3</f>
        <v>185300</v>
      </c>
      <c r="J3" s="7">
        <v>298200</v>
      </c>
      <c r="K3" s="17">
        <f>I3/J3</f>
        <v>0.62139503688799469</v>
      </c>
      <c r="L3" s="22" t="s">
        <v>39</v>
      </c>
      <c r="M3" t="s">
        <v>31</v>
      </c>
      <c r="O3" t="s">
        <v>20</v>
      </c>
      <c r="P3">
        <v>201</v>
      </c>
    </row>
    <row r="4" spans="1:54" x14ac:dyDescent="0.25">
      <c r="A4" s="28" t="s">
        <v>207</v>
      </c>
      <c r="B4" t="s">
        <v>208</v>
      </c>
      <c r="C4" s="12">
        <v>43742</v>
      </c>
      <c r="D4" s="7">
        <v>36150</v>
      </c>
      <c r="E4" t="s">
        <v>15</v>
      </c>
      <c r="F4" t="s">
        <v>16</v>
      </c>
      <c r="G4" s="7">
        <v>36150</v>
      </c>
      <c r="H4" s="7">
        <v>9900</v>
      </c>
      <c r="I4" s="7">
        <f>G4-H4</f>
        <v>26250</v>
      </c>
      <c r="J4" s="7">
        <v>36700</v>
      </c>
      <c r="K4" s="17">
        <f>I4/J4</f>
        <v>0.71525885558583102</v>
      </c>
      <c r="L4" s="22" t="s">
        <v>39</v>
      </c>
      <c r="M4" t="s">
        <v>209</v>
      </c>
      <c r="O4" t="s">
        <v>20</v>
      </c>
      <c r="P4">
        <v>201</v>
      </c>
    </row>
    <row r="5" spans="1:54" x14ac:dyDescent="0.25">
      <c r="A5" s="27" t="s">
        <v>347</v>
      </c>
      <c r="B5" t="s">
        <v>348</v>
      </c>
      <c r="C5" s="12">
        <v>44144</v>
      </c>
      <c r="D5" s="7">
        <v>80000</v>
      </c>
      <c r="E5" t="s">
        <v>15</v>
      </c>
      <c r="F5" t="s">
        <v>16</v>
      </c>
      <c r="G5" s="7">
        <v>80000</v>
      </c>
      <c r="H5" s="7">
        <v>46000</v>
      </c>
      <c r="I5" s="7">
        <f t="shared" ref="I5" si="2">G5-H5</f>
        <v>34000</v>
      </c>
      <c r="J5" s="7">
        <v>60000</v>
      </c>
      <c r="K5" s="17">
        <f t="shared" ref="K5" si="3">I5/J5</f>
        <v>0.56666666666666665</v>
      </c>
      <c r="L5" s="22" t="s">
        <v>39</v>
      </c>
      <c r="M5" t="s">
        <v>349</v>
      </c>
      <c r="O5" t="s">
        <v>350</v>
      </c>
      <c r="P5">
        <v>201</v>
      </c>
    </row>
    <row r="6" spans="1:54" x14ac:dyDescent="0.25">
      <c r="A6" s="28" t="s">
        <v>142</v>
      </c>
      <c r="B6" t="s">
        <v>143</v>
      </c>
      <c r="C6" s="12">
        <v>43721</v>
      </c>
      <c r="D6" s="7">
        <v>395000</v>
      </c>
      <c r="E6" t="s">
        <v>15</v>
      </c>
      <c r="F6" t="s">
        <v>118</v>
      </c>
      <c r="G6" s="7">
        <v>395000</v>
      </c>
      <c r="H6" s="7">
        <v>45200</v>
      </c>
      <c r="I6" s="7">
        <f>G6-H6</f>
        <v>349800</v>
      </c>
      <c r="J6" s="7">
        <v>316500</v>
      </c>
      <c r="K6" s="17">
        <f>I6/J6</f>
        <v>1.1052132701421802</v>
      </c>
      <c r="L6" s="22" t="s">
        <v>39</v>
      </c>
      <c r="M6" t="s">
        <v>210</v>
      </c>
      <c r="N6" t="s">
        <v>144</v>
      </c>
      <c r="O6" t="s">
        <v>20</v>
      </c>
      <c r="P6">
        <v>201</v>
      </c>
    </row>
    <row r="7" spans="1:54" x14ac:dyDescent="0.25">
      <c r="A7" s="28" t="s">
        <v>216</v>
      </c>
      <c r="B7" t="s">
        <v>217</v>
      </c>
      <c r="C7" s="12">
        <v>43748</v>
      </c>
      <c r="D7" s="7">
        <v>270000</v>
      </c>
      <c r="E7" t="s">
        <v>24</v>
      </c>
      <c r="F7" t="s">
        <v>34</v>
      </c>
      <c r="G7" s="7">
        <v>270000</v>
      </c>
      <c r="H7" s="7">
        <v>91700</v>
      </c>
      <c r="I7" s="7">
        <f>G7-H7</f>
        <v>178300</v>
      </c>
      <c r="J7" s="7">
        <v>231900</v>
      </c>
      <c r="K7" s="17">
        <f>I7/J7</f>
        <v>0.76886589047003018</v>
      </c>
      <c r="L7" s="22" t="s">
        <v>39</v>
      </c>
      <c r="M7" t="s">
        <v>37</v>
      </c>
      <c r="O7" t="s">
        <v>58</v>
      </c>
      <c r="P7">
        <v>201</v>
      </c>
    </row>
    <row r="8" spans="1:54" x14ac:dyDescent="0.25">
      <c r="A8" s="29" t="s">
        <v>112</v>
      </c>
      <c r="B8" t="s">
        <v>113</v>
      </c>
      <c r="C8" s="12">
        <v>43601</v>
      </c>
      <c r="D8" s="7">
        <v>575000</v>
      </c>
      <c r="E8" t="s">
        <v>18</v>
      </c>
      <c r="F8" t="s">
        <v>26</v>
      </c>
      <c r="G8" s="7">
        <v>575000</v>
      </c>
      <c r="H8" s="7">
        <v>109500</v>
      </c>
      <c r="I8" s="7">
        <f t="shared" ref="I8:I9" si="4">G8-H8</f>
        <v>465500</v>
      </c>
      <c r="J8" s="7">
        <v>834000</v>
      </c>
      <c r="K8" s="17">
        <f t="shared" ref="K8:K9" si="5">I8/J8</f>
        <v>0.55815347721822539</v>
      </c>
      <c r="L8" s="22" t="s">
        <v>39</v>
      </c>
      <c r="M8" t="s">
        <v>33</v>
      </c>
      <c r="O8" t="s">
        <v>58</v>
      </c>
      <c r="P8">
        <v>201</v>
      </c>
    </row>
    <row r="9" spans="1:54" ht="15.75" thickBot="1" x14ac:dyDescent="0.3">
      <c r="A9" s="28" t="s">
        <v>114</v>
      </c>
      <c r="B9" t="s">
        <v>115</v>
      </c>
      <c r="C9" s="12">
        <v>43696</v>
      </c>
      <c r="D9" s="7">
        <v>80000</v>
      </c>
      <c r="E9" t="s">
        <v>15</v>
      </c>
      <c r="F9" t="s">
        <v>27</v>
      </c>
      <c r="G9" s="7">
        <v>80000</v>
      </c>
      <c r="H9" s="7">
        <v>23000</v>
      </c>
      <c r="I9" s="7">
        <f t="shared" si="4"/>
        <v>57000</v>
      </c>
      <c r="J9" s="7">
        <v>88000</v>
      </c>
      <c r="K9" s="17">
        <f t="shared" si="5"/>
        <v>0.64772727272727271</v>
      </c>
      <c r="L9" s="22" t="s">
        <v>39</v>
      </c>
      <c r="M9" t="s">
        <v>23</v>
      </c>
      <c r="O9" t="s">
        <v>20</v>
      </c>
      <c r="P9">
        <v>201</v>
      </c>
    </row>
    <row r="10" spans="1:54" ht="15.75" thickTop="1" x14ac:dyDescent="0.25">
      <c r="A10" s="3"/>
      <c r="B10" s="3"/>
      <c r="C10" s="13" t="s">
        <v>60</v>
      </c>
      <c r="D10" s="8">
        <f>+SUM(D2:D9)</f>
        <v>1876150</v>
      </c>
      <c r="E10" s="3"/>
      <c r="F10" s="3"/>
      <c r="G10" s="8">
        <f>+SUM(G2:G9)</f>
        <v>1876150</v>
      </c>
      <c r="H10" s="8"/>
      <c r="I10" s="8">
        <f>+SUM(I2:I9)</f>
        <v>1444150</v>
      </c>
      <c r="J10" s="8">
        <f>+SUM(J2:J9)</f>
        <v>1989800</v>
      </c>
      <c r="K10" s="18"/>
      <c r="L10" s="23"/>
      <c r="M10" s="3"/>
      <c r="N10" s="3"/>
      <c r="O10" s="3"/>
      <c r="P10" s="3"/>
    </row>
    <row r="11" spans="1:54" x14ac:dyDescent="0.25">
      <c r="A11" s="4"/>
      <c r="B11" s="4"/>
      <c r="C11" s="14"/>
      <c r="D11" s="9"/>
      <c r="E11" s="4"/>
      <c r="F11" s="4"/>
      <c r="G11" s="9"/>
      <c r="H11" s="9"/>
      <c r="I11" s="9"/>
      <c r="J11" s="9" t="s">
        <v>61</v>
      </c>
      <c r="K11" s="19">
        <f>I10/J10</f>
        <v>0.72577645994572315</v>
      </c>
      <c r="L11" s="42"/>
      <c r="M11" s="4"/>
      <c r="N11" s="4"/>
      <c r="O11" s="4"/>
      <c r="P11" s="4"/>
    </row>
    <row r="12" spans="1:54" x14ac:dyDescent="0.25">
      <c r="A12" s="5"/>
      <c r="B12" s="5"/>
      <c r="C12" s="15"/>
      <c r="D12" s="10"/>
      <c r="E12" s="5"/>
      <c r="F12" s="5"/>
      <c r="G12" s="10"/>
      <c r="H12" s="10"/>
      <c r="I12" s="10"/>
      <c r="J12" s="10" t="s">
        <v>62</v>
      </c>
      <c r="K12" s="20">
        <f>AVERAGE(K2:K9)</f>
        <v>0.77150443622231535</v>
      </c>
      <c r="L12" s="26"/>
      <c r="M12" s="5"/>
      <c r="N12" s="5"/>
      <c r="O12" s="5"/>
      <c r="P12" s="5"/>
    </row>
    <row r="14" spans="1:54" ht="21" x14ac:dyDescent="0.35">
      <c r="A14" s="52" t="s">
        <v>420</v>
      </c>
    </row>
    <row r="16" spans="1:54" x14ac:dyDescent="0.25">
      <c r="A16" s="28" t="s">
        <v>68</v>
      </c>
      <c r="B16" t="s">
        <v>69</v>
      </c>
      <c r="C16" s="12">
        <v>43576</v>
      </c>
      <c r="D16" s="7">
        <v>1400000</v>
      </c>
      <c r="E16" t="s">
        <v>15</v>
      </c>
      <c r="F16" t="s">
        <v>16</v>
      </c>
      <c r="G16" s="7">
        <v>1400000</v>
      </c>
      <c r="H16" s="7">
        <v>156000</v>
      </c>
      <c r="I16" s="7">
        <f t="shared" ref="I16:I17" si="6">G16-H16</f>
        <v>1244000</v>
      </c>
      <c r="J16" s="7">
        <v>827000</v>
      </c>
      <c r="K16" s="17">
        <f t="shared" ref="K16:K17" si="7">I16/J16</f>
        <v>1.5042321644498187</v>
      </c>
      <c r="L16" s="22" t="s">
        <v>17</v>
      </c>
      <c r="M16" t="s">
        <v>70</v>
      </c>
      <c r="O16" t="s">
        <v>20</v>
      </c>
      <c r="P16">
        <v>201</v>
      </c>
    </row>
    <row r="17" spans="1:16" s="60" customFormat="1" x14ac:dyDescent="0.25">
      <c r="A17" s="27" t="s">
        <v>351</v>
      </c>
      <c r="B17" s="60" t="s">
        <v>352</v>
      </c>
      <c r="C17" s="62">
        <v>44134</v>
      </c>
      <c r="D17" s="61">
        <v>40000</v>
      </c>
      <c r="E17" s="60" t="s">
        <v>15</v>
      </c>
      <c r="F17" s="60" t="s">
        <v>16</v>
      </c>
      <c r="G17" s="61">
        <v>40000</v>
      </c>
      <c r="H17" s="61">
        <v>27000</v>
      </c>
      <c r="I17" s="61">
        <f t="shared" si="6"/>
        <v>13000</v>
      </c>
      <c r="J17" s="61">
        <v>138000</v>
      </c>
      <c r="K17" s="63">
        <f t="shared" si="7"/>
        <v>9.420289855072464E-2</v>
      </c>
      <c r="L17" s="22" t="s">
        <v>39</v>
      </c>
      <c r="M17" s="60" t="s">
        <v>121</v>
      </c>
      <c r="O17" s="60" t="s">
        <v>350</v>
      </c>
      <c r="P17" s="60">
        <v>201</v>
      </c>
    </row>
    <row r="19" spans="1:16" s="60" customFormat="1" x14ac:dyDescent="0.25">
      <c r="A19" s="27" t="s">
        <v>369</v>
      </c>
      <c r="B19" s="60" t="s">
        <v>370</v>
      </c>
      <c r="C19" s="62">
        <v>44134</v>
      </c>
      <c r="D19" s="61">
        <v>443700</v>
      </c>
      <c r="E19" s="60" t="s">
        <v>15</v>
      </c>
      <c r="F19" s="60" t="s">
        <v>27</v>
      </c>
      <c r="G19" s="61">
        <v>443700</v>
      </c>
      <c r="H19" s="61">
        <v>29000</v>
      </c>
      <c r="I19" s="61">
        <f t="shared" ref="I19" si="8">G19-H19</f>
        <v>414700</v>
      </c>
      <c r="J19" s="61">
        <v>214000</v>
      </c>
      <c r="K19" s="63">
        <f t="shared" ref="K19" si="9">I19/J19</f>
        <v>1.9378504672897197</v>
      </c>
      <c r="L19" s="22" t="s">
        <v>371</v>
      </c>
      <c r="M19" s="60" t="s">
        <v>55</v>
      </c>
      <c r="O19" s="60" t="s">
        <v>59</v>
      </c>
      <c r="P19" s="60">
        <v>201</v>
      </c>
    </row>
  </sheetData>
  <conditionalFormatting sqref="A2:P2 A7:P9">
    <cfRule type="expression" dxfId="83" priority="205" stopIfTrue="1">
      <formula>MOD(ROW(),4)&gt;1</formula>
    </cfRule>
    <cfRule type="expression" dxfId="82" priority="206" stopIfTrue="1">
      <formula>MOD(ROW(),4)&lt;2</formula>
    </cfRule>
  </conditionalFormatting>
  <conditionalFormatting sqref="A3:N4 A6:N6">
    <cfRule type="expression" dxfId="81" priority="93" stopIfTrue="1">
      <formula>MOD(ROW(),4)&gt;1</formula>
    </cfRule>
    <cfRule type="expression" dxfId="80" priority="94" stopIfTrue="1">
      <formula>MOD(ROW(),4)&lt;2</formula>
    </cfRule>
  </conditionalFormatting>
  <conditionalFormatting sqref="O4">
    <cfRule type="expression" dxfId="79" priority="71" stopIfTrue="1">
      <formula>MOD(ROW(),4)&gt;1</formula>
    </cfRule>
    <cfRule type="expression" dxfId="78" priority="72" stopIfTrue="1">
      <formula>MOD(ROW(),4)&lt;2</formula>
    </cfRule>
  </conditionalFormatting>
  <conditionalFormatting sqref="O6">
    <cfRule type="expression" dxfId="77" priority="63" stopIfTrue="1">
      <formula>MOD(ROW(),4)&gt;1</formula>
    </cfRule>
    <cfRule type="expression" dxfId="76" priority="64" stopIfTrue="1">
      <formula>MOD(ROW(),4)&lt;2</formula>
    </cfRule>
  </conditionalFormatting>
  <conditionalFormatting sqref="P3:P4">
    <cfRule type="expression" dxfId="75" priority="83" stopIfTrue="1">
      <formula>MOD(ROW(),4)&gt;1</formula>
    </cfRule>
    <cfRule type="expression" dxfId="74" priority="84" stopIfTrue="1">
      <formula>MOD(ROW(),4)&lt;2</formula>
    </cfRule>
  </conditionalFormatting>
  <conditionalFormatting sqref="O3">
    <cfRule type="expression" dxfId="73" priority="81" stopIfTrue="1">
      <formula>MOD(ROW(),4)&gt;1</formula>
    </cfRule>
    <cfRule type="expression" dxfId="72" priority="82" stopIfTrue="1">
      <formula>MOD(ROW(),4)&lt;2</formula>
    </cfRule>
  </conditionalFormatting>
  <conditionalFormatting sqref="O3">
    <cfRule type="expression" dxfId="71" priority="79" stopIfTrue="1">
      <formula>MOD(ROW(),4)&gt;1</formula>
    </cfRule>
    <cfRule type="expression" dxfId="70" priority="80" stopIfTrue="1">
      <formula>MOD(ROW(),4)&lt;2</formula>
    </cfRule>
  </conditionalFormatting>
  <conditionalFormatting sqref="O3">
    <cfRule type="expression" dxfId="69" priority="77" stopIfTrue="1">
      <formula>MOD(ROW(),4)&gt;1</formula>
    </cfRule>
    <cfRule type="expression" dxfId="68" priority="78" stopIfTrue="1">
      <formula>MOD(ROW(),4)&lt;2</formula>
    </cfRule>
  </conditionalFormatting>
  <conditionalFormatting sqref="O4">
    <cfRule type="expression" dxfId="67" priority="75" stopIfTrue="1">
      <formula>MOD(ROW(),4)&gt;1</formula>
    </cfRule>
    <cfRule type="expression" dxfId="66" priority="76" stopIfTrue="1">
      <formula>MOD(ROW(),4)&lt;2</formula>
    </cfRule>
  </conditionalFormatting>
  <conditionalFormatting sqref="O4">
    <cfRule type="expression" dxfId="65" priority="73" stopIfTrue="1">
      <formula>MOD(ROW(),4)&gt;1</formula>
    </cfRule>
    <cfRule type="expression" dxfId="64" priority="74" stopIfTrue="1">
      <formula>MOD(ROW(),4)&lt;2</formula>
    </cfRule>
  </conditionalFormatting>
  <conditionalFormatting sqref="P6">
    <cfRule type="expression" dxfId="63" priority="69" stopIfTrue="1">
      <formula>MOD(ROW(),4)&gt;1</formula>
    </cfRule>
    <cfRule type="expression" dxfId="62" priority="70" stopIfTrue="1">
      <formula>MOD(ROW(),4)&lt;2</formula>
    </cfRule>
  </conditionalFormatting>
  <conditionalFormatting sqref="O6">
    <cfRule type="expression" dxfId="61" priority="67" stopIfTrue="1">
      <formula>MOD(ROW(),4)&gt;1</formula>
    </cfRule>
    <cfRule type="expression" dxfId="60" priority="68" stopIfTrue="1">
      <formula>MOD(ROW(),4)&lt;2</formula>
    </cfRule>
  </conditionalFormatting>
  <conditionalFormatting sqref="O6">
    <cfRule type="expression" dxfId="59" priority="65" stopIfTrue="1">
      <formula>MOD(ROW(),4)&gt;1</formula>
    </cfRule>
    <cfRule type="expression" dxfId="58" priority="66" stopIfTrue="1">
      <formula>MOD(ROW(),4)&lt;2</formula>
    </cfRule>
  </conditionalFormatting>
  <conditionalFormatting sqref="A16:P16">
    <cfRule type="expression" dxfId="57" priority="15" stopIfTrue="1">
      <formula>MOD(ROW(),4)&gt;1</formula>
    </cfRule>
    <cfRule type="expression" dxfId="56" priority="16" stopIfTrue="1">
      <formula>MOD(ROW(),4)&lt;2</formula>
    </cfRule>
  </conditionalFormatting>
  <conditionalFormatting sqref="A5:P5">
    <cfRule type="expression" dxfId="55" priority="11" stopIfTrue="1">
      <formula>MOD(ROW(),4)&gt;1</formula>
    </cfRule>
    <cfRule type="expression" dxfId="54" priority="12" stopIfTrue="1">
      <formula>MOD(ROW(),4)&lt;2</formula>
    </cfRule>
  </conditionalFormatting>
  <conditionalFormatting sqref="A17:P17">
    <cfRule type="expression" dxfId="53" priority="3" stopIfTrue="1">
      <formula>MOD(ROW(),4)&gt;1</formula>
    </cfRule>
    <cfRule type="expression" dxfId="52" priority="4" stopIfTrue="1">
      <formula>MOD(ROW(),4)&lt;2</formula>
    </cfRule>
  </conditionalFormatting>
  <conditionalFormatting sqref="A19:P19">
    <cfRule type="expression" dxfId="51" priority="1" stopIfTrue="1">
      <formula>MOD(ROW(),4)&gt;1</formula>
    </cfRule>
    <cfRule type="expression" dxfId="50" priority="2" stopIfTrue="1">
      <formula>MOD(ROW(),4)&lt;2</formula>
    </cfRule>
  </conditionalFormatting>
  <pageMargins left="0.7" right="0.7" top="0.75" bottom="0.75" header="0.3" footer="0.3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25"/>
  <sheetViews>
    <sheetView workbookViewId="0">
      <selection activeCell="A19" sqref="A19"/>
    </sheetView>
  </sheetViews>
  <sheetFormatPr defaultRowHeight="15" x14ac:dyDescent="0.25"/>
  <cols>
    <col min="1" max="1" width="13.42578125" customWidth="1"/>
    <col min="2" max="2" width="28.7109375" customWidth="1"/>
    <col min="3" max="3" width="12.42578125" style="12" customWidth="1"/>
    <col min="4" max="4" width="13.140625" style="7" customWidth="1"/>
    <col min="5" max="5" width="7.28515625" customWidth="1"/>
    <col min="6" max="6" width="22.42578125" customWidth="1"/>
    <col min="7" max="7" width="15.28515625" style="7" customWidth="1"/>
    <col min="8" max="8" width="14.140625" style="7" customWidth="1"/>
    <col min="9" max="9" width="15.28515625" style="7" customWidth="1"/>
    <col min="10" max="10" width="13" style="7" customWidth="1"/>
    <col min="11" max="11" width="9.85546875" style="17" customWidth="1"/>
    <col min="12" max="12" width="10.42578125" style="25" customWidth="1"/>
    <col min="13" max="13" width="21.28515625" customWidth="1"/>
    <col min="14" max="14" width="27" customWidth="1"/>
    <col min="15" max="15" width="27.85546875" customWidth="1"/>
    <col min="16" max="16" width="13.85546875" customWidth="1"/>
    <col min="17" max="17" width="9.140625" customWidth="1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27" customFormat="1" x14ac:dyDescent="0.25">
      <c r="A2" s="27" t="s">
        <v>231</v>
      </c>
      <c r="B2" s="27" t="s">
        <v>232</v>
      </c>
      <c r="C2" s="37">
        <v>43903</v>
      </c>
      <c r="D2" s="38">
        <v>4820000</v>
      </c>
      <c r="E2" s="27" t="s">
        <v>15</v>
      </c>
      <c r="F2" s="27" t="s">
        <v>27</v>
      </c>
      <c r="G2" s="38">
        <v>4820000</v>
      </c>
      <c r="H2" s="38">
        <v>367000</v>
      </c>
      <c r="I2" s="38">
        <f t="shared" ref="I2:I4" si="0">G2-H2</f>
        <v>4453000</v>
      </c>
      <c r="J2" s="38">
        <v>3600000</v>
      </c>
      <c r="K2" s="39">
        <f t="shared" ref="K2:K4" si="1">I2/J2</f>
        <v>1.2369444444444444</v>
      </c>
      <c r="L2" s="40" t="s">
        <v>39</v>
      </c>
      <c r="M2" s="27" t="s">
        <v>55</v>
      </c>
      <c r="O2" s="27" t="s">
        <v>20</v>
      </c>
      <c r="P2" s="27">
        <v>201</v>
      </c>
    </row>
    <row r="3" spans="1:54" x14ac:dyDescent="0.25">
      <c r="A3" s="27" t="s">
        <v>317</v>
      </c>
      <c r="B3" t="s">
        <v>318</v>
      </c>
      <c r="C3" s="12">
        <v>44091</v>
      </c>
      <c r="D3" s="7">
        <v>160000</v>
      </c>
      <c r="E3" t="s">
        <v>15</v>
      </c>
      <c r="F3" t="s">
        <v>16</v>
      </c>
      <c r="G3" s="7">
        <v>160000</v>
      </c>
      <c r="H3" s="7">
        <v>18000</v>
      </c>
      <c r="I3" s="7">
        <f t="shared" si="0"/>
        <v>142000</v>
      </c>
      <c r="J3" s="7">
        <v>137000</v>
      </c>
      <c r="K3" s="17">
        <f t="shared" si="1"/>
        <v>1.0364963503649636</v>
      </c>
      <c r="L3" s="22" t="s">
        <v>319</v>
      </c>
      <c r="M3" t="s">
        <v>55</v>
      </c>
      <c r="O3" t="s">
        <v>320</v>
      </c>
      <c r="P3">
        <v>201</v>
      </c>
    </row>
    <row r="4" spans="1:54" x14ac:dyDescent="0.25">
      <c r="A4" s="27" t="s">
        <v>325</v>
      </c>
      <c r="B4" t="s">
        <v>326</v>
      </c>
      <c r="C4" s="12">
        <v>44260</v>
      </c>
      <c r="D4" s="7">
        <v>1775000</v>
      </c>
      <c r="E4" t="s">
        <v>15</v>
      </c>
      <c r="F4" t="s">
        <v>49</v>
      </c>
      <c r="G4" s="7">
        <v>1775000</v>
      </c>
      <c r="H4" s="7">
        <v>150000</v>
      </c>
      <c r="I4" s="7">
        <f t="shared" si="0"/>
        <v>1625000</v>
      </c>
      <c r="J4" s="7">
        <v>910000</v>
      </c>
      <c r="K4" s="17">
        <f t="shared" si="1"/>
        <v>1.7857142857142858</v>
      </c>
      <c r="L4" s="22" t="s">
        <v>50</v>
      </c>
      <c r="M4" t="s">
        <v>55</v>
      </c>
      <c r="O4" t="s">
        <v>20</v>
      </c>
      <c r="P4">
        <v>201</v>
      </c>
    </row>
    <row r="5" spans="1:54" s="27" customFormat="1" x14ac:dyDescent="0.25">
      <c r="A5" s="27" t="s">
        <v>198</v>
      </c>
      <c r="B5" s="27" t="s">
        <v>199</v>
      </c>
      <c r="C5" s="37">
        <v>43784</v>
      </c>
      <c r="D5" s="38">
        <v>720000</v>
      </c>
      <c r="E5" s="27" t="s">
        <v>15</v>
      </c>
      <c r="F5" s="27" t="s">
        <v>49</v>
      </c>
      <c r="G5" s="38">
        <v>720000</v>
      </c>
      <c r="H5" s="38">
        <v>178100</v>
      </c>
      <c r="I5" s="38">
        <f>G5-H5</f>
        <v>541900</v>
      </c>
      <c r="J5" s="38">
        <v>409500</v>
      </c>
      <c r="K5" s="39">
        <f>I5/J5</f>
        <v>1.3233211233211233</v>
      </c>
      <c r="L5" s="40" t="s">
        <v>50</v>
      </c>
      <c r="M5" s="27" t="s">
        <v>55</v>
      </c>
      <c r="O5" s="27" t="s">
        <v>20</v>
      </c>
      <c r="P5" s="27">
        <v>201</v>
      </c>
    </row>
    <row r="6" spans="1:54" x14ac:dyDescent="0.25">
      <c r="A6" s="28" t="s">
        <v>104</v>
      </c>
      <c r="B6" t="s">
        <v>105</v>
      </c>
      <c r="C6" s="12">
        <v>43616</v>
      </c>
      <c r="D6" s="7">
        <v>100000</v>
      </c>
      <c r="E6" t="s">
        <v>15</v>
      </c>
      <c r="F6" t="s">
        <v>27</v>
      </c>
      <c r="G6" s="7">
        <v>100000</v>
      </c>
      <c r="H6" s="7">
        <v>28000</v>
      </c>
      <c r="I6" s="7">
        <f t="shared" ref="I6:I7" si="2">G6-H6</f>
        <v>72000</v>
      </c>
      <c r="J6" s="7">
        <v>62500</v>
      </c>
      <c r="K6" s="17">
        <f t="shared" ref="K6:K7" si="3">I6/J6</f>
        <v>1.1519999999999999</v>
      </c>
      <c r="L6" s="22" t="s">
        <v>39</v>
      </c>
      <c r="M6" t="s">
        <v>55</v>
      </c>
      <c r="O6" t="s">
        <v>20</v>
      </c>
      <c r="P6">
        <v>201</v>
      </c>
    </row>
    <row r="7" spans="1:54" x14ac:dyDescent="0.25">
      <c r="A7" s="27" t="s">
        <v>360</v>
      </c>
      <c r="B7" t="s">
        <v>361</v>
      </c>
      <c r="C7" s="12">
        <v>44175</v>
      </c>
      <c r="D7" s="7">
        <v>120000</v>
      </c>
      <c r="E7" t="s">
        <v>15</v>
      </c>
      <c r="F7" t="s">
        <v>27</v>
      </c>
      <c r="G7" s="7">
        <v>120000</v>
      </c>
      <c r="H7" s="7">
        <v>12000</v>
      </c>
      <c r="I7" s="7">
        <f t="shared" si="2"/>
        <v>108000</v>
      </c>
      <c r="J7" s="7">
        <v>136000</v>
      </c>
      <c r="K7" s="17">
        <f t="shared" si="3"/>
        <v>0.79411764705882348</v>
      </c>
      <c r="L7" s="22" t="s">
        <v>56</v>
      </c>
      <c r="M7" t="s">
        <v>38</v>
      </c>
      <c r="O7" t="s">
        <v>40</v>
      </c>
      <c r="P7">
        <v>201</v>
      </c>
    </row>
    <row r="8" spans="1:54" x14ac:dyDescent="0.25">
      <c r="A8" s="28" t="s">
        <v>211</v>
      </c>
      <c r="B8" t="s">
        <v>212</v>
      </c>
      <c r="C8" s="12">
        <v>43584</v>
      </c>
      <c r="D8" s="7">
        <v>1075000</v>
      </c>
      <c r="E8" t="s">
        <v>15</v>
      </c>
      <c r="F8" t="s">
        <v>27</v>
      </c>
      <c r="G8" s="7">
        <v>1075000</v>
      </c>
      <c r="H8" s="7">
        <v>164600</v>
      </c>
      <c r="I8" s="7">
        <f>G8-H8</f>
        <v>910400</v>
      </c>
      <c r="J8" s="7">
        <v>1056200</v>
      </c>
      <c r="K8" s="17">
        <f>I8/J8</f>
        <v>0.86195796250710088</v>
      </c>
      <c r="L8" s="22" t="s">
        <v>56</v>
      </c>
      <c r="M8" t="s">
        <v>55</v>
      </c>
      <c r="O8" t="s">
        <v>40</v>
      </c>
      <c r="P8">
        <v>201</v>
      </c>
    </row>
    <row r="9" spans="1:54" x14ac:dyDescent="0.25">
      <c r="A9" s="27" t="s">
        <v>369</v>
      </c>
      <c r="B9" t="s">
        <v>370</v>
      </c>
      <c r="C9" s="12">
        <v>44134</v>
      </c>
      <c r="D9" s="7">
        <v>443700</v>
      </c>
      <c r="E9" t="s">
        <v>15</v>
      </c>
      <c r="F9" t="s">
        <v>27</v>
      </c>
      <c r="G9" s="7">
        <v>443700</v>
      </c>
      <c r="H9" s="7">
        <v>29000</v>
      </c>
      <c r="I9" s="7">
        <f t="shared" ref="I9" si="4">G9-H9</f>
        <v>414700</v>
      </c>
      <c r="J9" s="7">
        <v>214000</v>
      </c>
      <c r="K9" s="17">
        <f t="shared" ref="K9" si="5">I9/J9</f>
        <v>1.9378504672897197</v>
      </c>
      <c r="L9" s="22" t="s">
        <v>371</v>
      </c>
      <c r="M9" t="s">
        <v>55</v>
      </c>
      <c r="O9" t="s">
        <v>59</v>
      </c>
      <c r="P9">
        <v>201</v>
      </c>
    </row>
    <row r="10" spans="1:54" s="27" customFormat="1" x14ac:dyDescent="0.25">
      <c r="A10" s="27" t="s">
        <v>218</v>
      </c>
      <c r="B10" s="27" t="s">
        <v>219</v>
      </c>
      <c r="C10" s="37">
        <v>43770</v>
      </c>
      <c r="D10" s="38">
        <v>295000</v>
      </c>
      <c r="E10" s="27" t="s">
        <v>15</v>
      </c>
      <c r="F10" s="27" t="s">
        <v>27</v>
      </c>
      <c r="G10" s="38">
        <v>295000</v>
      </c>
      <c r="H10" s="38">
        <v>62200</v>
      </c>
      <c r="I10" s="38">
        <f>G10-H10</f>
        <v>232800</v>
      </c>
      <c r="J10" s="38">
        <v>122500</v>
      </c>
      <c r="K10" s="39">
        <f>I10/J10</f>
        <v>1.900408163265306</v>
      </c>
      <c r="L10" s="40" t="s">
        <v>39</v>
      </c>
      <c r="M10" s="27" t="s">
        <v>55</v>
      </c>
      <c r="O10" s="27" t="s">
        <v>59</v>
      </c>
      <c r="P10" s="27">
        <v>201</v>
      </c>
    </row>
    <row r="11" spans="1:54" x14ac:dyDescent="0.25">
      <c r="A11" s="27" t="s">
        <v>372</v>
      </c>
      <c r="B11" t="s">
        <v>373</v>
      </c>
      <c r="C11" s="12">
        <v>44165</v>
      </c>
      <c r="D11" s="7">
        <v>3850000</v>
      </c>
      <c r="E11" t="s">
        <v>15</v>
      </c>
      <c r="F11" t="s">
        <v>16</v>
      </c>
      <c r="G11" s="7">
        <v>3850000</v>
      </c>
      <c r="H11" s="7">
        <v>266000</v>
      </c>
      <c r="I11" s="7">
        <f t="shared" ref="I11:I12" si="6">G11-H11</f>
        <v>3584000</v>
      </c>
      <c r="J11" s="7">
        <v>3699000</v>
      </c>
      <c r="K11" s="17">
        <f t="shared" ref="K11:K12" si="7">I11/J11</f>
        <v>0.96891051635577186</v>
      </c>
      <c r="L11" s="22" t="s">
        <v>374</v>
      </c>
      <c r="M11" t="s">
        <v>55</v>
      </c>
      <c r="N11" t="s">
        <v>375</v>
      </c>
      <c r="O11" t="s">
        <v>376</v>
      </c>
      <c r="P11" t="s">
        <v>377</v>
      </c>
    </row>
    <row r="12" spans="1:54" ht="15.75" thickBot="1" x14ac:dyDescent="0.3">
      <c r="A12" s="27" t="s">
        <v>378</v>
      </c>
      <c r="B12" t="s">
        <v>379</v>
      </c>
      <c r="C12" s="12">
        <v>44218</v>
      </c>
      <c r="D12" s="7">
        <v>1050000</v>
      </c>
      <c r="E12" t="s">
        <v>15</v>
      </c>
      <c r="F12" t="s">
        <v>16</v>
      </c>
      <c r="G12" s="7">
        <v>1050000</v>
      </c>
      <c r="H12" s="7">
        <v>110000</v>
      </c>
      <c r="I12" s="7">
        <f t="shared" si="6"/>
        <v>940000</v>
      </c>
      <c r="J12" s="7">
        <v>1197000</v>
      </c>
      <c r="K12" s="17">
        <f t="shared" si="7"/>
        <v>0.78529657477025894</v>
      </c>
      <c r="L12" s="22" t="s">
        <v>39</v>
      </c>
      <c r="M12" t="s">
        <v>55</v>
      </c>
      <c r="O12" t="s">
        <v>380</v>
      </c>
      <c r="P12" t="s">
        <v>377</v>
      </c>
    </row>
    <row r="13" spans="1:54" ht="15.75" thickTop="1" x14ac:dyDescent="0.25">
      <c r="A13" s="3"/>
      <c r="B13" s="3"/>
      <c r="C13" s="13" t="s">
        <v>60</v>
      </c>
      <c r="D13" s="8">
        <f>+SUM(D2:D12)</f>
        <v>14408700</v>
      </c>
      <c r="E13" s="3"/>
      <c r="F13" s="3"/>
      <c r="G13" s="8">
        <f>+SUM(G2:G12)</f>
        <v>14408700</v>
      </c>
      <c r="H13" s="8"/>
      <c r="I13" s="8">
        <f>+SUM(I2:I12)</f>
        <v>13023800</v>
      </c>
      <c r="J13" s="8">
        <f>+SUM(J2:J12)</f>
        <v>11543700</v>
      </c>
      <c r="K13" s="18"/>
      <c r="L13" s="23"/>
      <c r="M13" s="3"/>
      <c r="N13" s="3"/>
      <c r="O13" s="3"/>
      <c r="P13" s="3"/>
    </row>
    <row r="14" spans="1:54" x14ac:dyDescent="0.25">
      <c r="A14" s="4"/>
      <c r="B14" s="4"/>
      <c r="C14" s="14"/>
      <c r="D14" s="9"/>
      <c r="E14" s="4"/>
      <c r="F14" s="4"/>
      <c r="G14" s="9"/>
      <c r="H14" s="9"/>
      <c r="I14" s="9"/>
      <c r="J14" s="9" t="s">
        <v>61</v>
      </c>
      <c r="K14" s="41">
        <f>I13/J13</f>
        <v>1.1282171227596005</v>
      </c>
      <c r="L14" s="24" t="s">
        <v>221</v>
      </c>
      <c r="M14" s="4"/>
      <c r="N14" s="4"/>
      <c r="O14" s="4"/>
      <c r="P14" s="4"/>
    </row>
    <row r="15" spans="1:54" x14ac:dyDescent="0.25">
      <c r="A15" s="5"/>
      <c r="B15" s="5"/>
      <c r="C15" s="15"/>
      <c r="D15" s="10"/>
      <c r="E15" s="5"/>
      <c r="F15" s="5"/>
      <c r="G15" s="10"/>
      <c r="H15" s="10"/>
      <c r="I15" s="10"/>
      <c r="J15" s="10" t="s">
        <v>62</v>
      </c>
      <c r="K15" s="44">
        <f>AVERAGE(K2:K10)</f>
        <v>1.336534493773974</v>
      </c>
      <c r="L15" s="26" t="s">
        <v>221</v>
      </c>
      <c r="M15" s="5"/>
      <c r="N15" s="5"/>
      <c r="O15" s="5"/>
      <c r="P15" s="5"/>
    </row>
    <row r="18" spans="1:16" ht="21" x14ac:dyDescent="0.35">
      <c r="A18" s="52" t="s">
        <v>415</v>
      </c>
    </row>
    <row r="20" spans="1:16" x14ac:dyDescent="0.25">
      <c r="A20" t="s">
        <v>260</v>
      </c>
    </row>
    <row r="21" spans="1:16" x14ac:dyDescent="0.25">
      <c r="A21" s="27" t="s">
        <v>213</v>
      </c>
      <c r="B21" t="s">
        <v>214</v>
      </c>
      <c r="C21" s="12">
        <v>43829</v>
      </c>
      <c r="D21" s="7">
        <v>440000</v>
      </c>
      <c r="E21" t="s">
        <v>18</v>
      </c>
      <c r="F21" t="s">
        <v>26</v>
      </c>
      <c r="G21" s="7">
        <v>440000</v>
      </c>
      <c r="H21" s="7">
        <v>67700</v>
      </c>
      <c r="I21" s="7">
        <f>G21-H21</f>
        <v>372300</v>
      </c>
      <c r="J21" s="7">
        <v>704700</v>
      </c>
      <c r="K21" s="17">
        <f>I21/J21</f>
        <v>0.52830991911451686</v>
      </c>
      <c r="L21" s="22" t="s">
        <v>39</v>
      </c>
      <c r="M21" t="s">
        <v>215</v>
      </c>
      <c r="O21" t="s">
        <v>58</v>
      </c>
      <c r="P21">
        <v>201</v>
      </c>
    </row>
    <row r="22" spans="1:16" x14ac:dyDescent="0.25">
      <c r="A22" s="27"/>
      <c r="L22" s="22"/>
    </row>
    <row r="23" spans="1:16" x14ac:dyDescent="0.25">
      <c r="A23" t="s">
        <v>261</v>
      </c>
    </row>
    <row r="24" spans="1:16" s="27" customFormat="1" x14ac:dyDescent="0.25">
      <c r="A24" s="27" t="s">
        <v>176</v>
      </c>
      <c r="B24" s="27" t="s">
        <v>177</v>
      </c>
      <c r="C24" s="37">
        <v>43767</v>
      </c>
      <c r="D24" s="38">
        <v>6058333</v>
      </c>
      <c r="E24" s="27" t="s">
        <v>18</v>
      </c>
      <c r="F24" s="27" t="s">
        <v>29</v>
      </c>
      <c r="G24" s="38">
        <v>6058333</v>
      </c>
      <c r="H24" s="38">
        <v>307800</v>
      </c>
      <c r="I24" s="38">
        <f t="shared" ref="I24:I25" si="8">G24-H24</f>
        <v>5750533</v>
      </c>
      <c r="J24" s="38">
        <v>5378500</v>
      </c>
      <c r="K24" s="39">
        <f t="shared" ref="K24:K25" si="9">I24/J24</f>
        <v>1.0691704006693317</v>
      </c>
      <c r="L24" s="40" t="s">
        <v>35</v>
      </c>
      <c r="M24" s="27" t="s">
        <v>38</v>
      </c>
      <c r="N24" s="27" t="s">
        <v>178</v>
      </c>
      <c r="O24" s="27" t="s">
        <v>36</v>
      </c>
      <c r="P24" s="27">
        <v>201</v>
      </c>
    </row>
    <row r="25" spans="1:16" x14ac:dyDescent="0.25">
      <c r="A25" s="27" t="s">
        <v>176</v>
      </c>
      <c r="B25" t="s">
        <v>177</v>
      </c>
      <c r="C25" s="12">
        <v>43922</v>
      </c>
      <c r="D25" s="7">
        <v>6058333</v>
      </c>
      <c r="E25" t="s">
        <v>18</v>
      </c>
      <c r="F25" t="s">
        <v>29</v>
      </c>
      <c r="G25" s="7">
        <v>6058333</v>
      </c>
      <c r="H25" s="7">
        <v>328000</v>
      </c>
      <c r="I25" s="7">
        <f t="shared" si="8"/>
        <v>5730333</v>
      </c>
      <c r="J25" s="7">
        <v>4364000</v>
      </c>
      <c r="K25" s="17">
        <f t="shared" si="9"/>
        <v>1.3130918881759854</v>
      </c>
      <c r="L25" s="22" t="s">
        <v>35</v>
      </c>
      <c r="M25" t="s">
        <v>38</v>
      </c>
      <c r="N25" t="s">
        <v>178</v>
      </c>
      <c r="O25" t="s">
        <v>36</v>
      </c>
      <c r="P25">
        <v>201</v>
      </c>
    </row>
  </sheetData>
  <conditionalFormatting sqref="G2:P2 A8:L8 A10:P10 A5:P6">
    <cfRule type="expression" dxfId="49" priority="89" stopIfTrue="1">
      <formula>MOD(ROW(),4)&gt;1</formula>
    </cfRule>
    <cfRule type="expression" dxfId="48" priority="90" stopIfTrue="1">
      <formula>MOD(ROW(),4)&lt;2</formula>
    </cfRule>
  </conditionalFormatting>
  <conditionalFormatting sqref="M8">
    <cfRule type="expression" dxfId="47" priority="49" stopIfTrue="1">
      <formula>MOD(ROW(),4)&gt;1</formula>
    </cfRule>
    <cfRule type="expression" dxfId="46" priority="50" stopIfTrue="1">
      <formula>MOD(ROW(),4)&lt;2</formula>
    </cfRule>
  </conditionalFormatting>
  <conditionalFormatting sqref="N8:P8">
    <cfRule type="expression" dxfId="45" priority="55" stopIfTrue="1">
      <formula>MOD(ROW(),4)&gt;1</formula>
    </cfRule>
    <cfRule type="expression" dxfId="44" priority="56" stopIfTrue="1">
      <formula>MOD(ROW(),4)&lt;2</formula>
    </cfRule>
  </conditionalFormatting>
  <conditionalFormatting sqref="M8">
    <cfRule type="expression" dxfId="43" priority="53" stopIfTrue="1">
      <formula>MOD(ROW(),4)&gt;1</formula>
    </cfRule>
    <cfRule type="expression" dxfId="42" priority="54" stopIfTrue="1">
      <formula>MOD(ROW(),4)&lt;2</formula>
    </cfRule>
  </conditionalFormatting>
  <conditionalFormatting sqref="M8">
    <cfRule type="expression" dxfId="41" priority="51" stopIfTrue="1">
      <formula>MOD(ROW(),4)&gt;1</formula>
    </cfRule>
    <cfRule type="expression" dxfId="40" priority="52" stopIfTrue="1">
      <formula>MOD(ROW(),4)&lt;2</formula>
    </cfRule>
  </conditionalFormatting>
  <conditionalFormatting sqref="F2">
    <cfRule type="expression" dxfId="39" priority="41" stopIfTrue="1">
      <formula>MOD(ROW(),4)&gt;1</formula>
    </cfRule>
    <cfRule type="expression" dxfId="38" priority="42" stopIfTrue="1">
      <formula>MOD(ROW(),4)&lt;2</formula>
    </cfRule>
  </conditionalFormatting>
  <conditionalFormatting sqref="A2:E2">
    <cfRule type="expression" dxfId="37" priority="43" stopIfTrue="1">
      <formula>MOD(ROW(),4)&gt;1</formula>
    </cfRule>
    <cfRule type="expression" dxfId="36" priority="44" stopIfTrue="1">
      <formula>MOD(ROW(),4)&lt;2</formula>
    </cfRule>
  </conditionalFormatting>
  <conditionalFormatting sqref="A21:P22">
    <cfRule type="expression" dxfId="35" priority="19" stopIfTrue="1">
      <formula>MOD(ROW(),4)&gt;1</formula>
    </cfRule>
    <cfRule type="expression" dxfId="34" priority="20" stopIfTrue="1">
      <formula>MOD(ROW(),4)&lt;2</formula>
    </cfRule>
  </conditionalFormatting>
  <conditionalFormatting sqref="A24:P24">
    <cfRule type="expression" dxfId="33" priority="17" stopIfTrue="1">
      <formula>MOD(ROW(),4)&gt;1</formula>
    </cfRule>
    <cfRule type="expression" dxfId="32" priority="18" stopIfTrue="1">
      <formula>MOD(ROW(),4)&lt;2</formula>
    </cfRule>
  </conditionalFormatting>
  <conditionalFormatting sqref="A3:P3">
    <cfRule type="expression" dxfId="31" priority="11" stopIfTrue="1">
      <formula>MOD(ROW(),4)&gt;1</formula>
    </cfRule>
    <cfRule type="expression" dxfId="30" priority="12" stopIfTrue="1">
      <formula>MOD(ROW(),4)&lt;2</formula>
    </cfRule>
  </conditionalFormatting>
  <conditionalFormatting sqref="A4:P4">
    <cfRule type="expression" dxfId="29" priority="9" stopIfTrue="1">
      <formula>MOD(ROW(),4)&gt;1</formula>
    </cfRule>
    <cfRule type="expression" dxfId="28" priority="10" stopIfTrue="1">
      <formula>MOD(ROW(),4)&lt;2</formula>
    </cfRule>
  </conditionalFormatting>
  <conditionalFormatting sqref="A7:P7">
    <cfRule type="expression" dxfId="27" priority="7" stopIfTrue="1">
      <formula>MOD(ROW(),4)&gt;1</formula>
    </cfRule>
    <cfRule type="expression" dxfId="26" priority="8" stopIfTrue="1">
      <formula>MOD(ROW(),4)&lt;2</formula>
    </cfRule>
  </conditionalFormatting>
  <conditionalFormatting sqref="A9:P9">
    <cfRule type="expression" dxfId="25" priority="5" stopIfTrue="1">
      <formula>MOD(ROW(),4)&gt;1</formula>
    </cfRule>
    <cfRule type="expression" dxfId="24" priority="6" stopIfTrue="1">
      <formula>MOD(ROW(),4)&lt;2</formula>
    </cfRule>
  </conditionalFormatting>
  <conditionalFormatting sqref="A11:P12">
    <cfRule type="expression" dxfId="23" priority="3" stopIfTrue="1">
      <formula>MOD(ROW(),4)&gt;1</formula>
    </cfRule>
    <cfRule type="expression" dxfId="22" priority="4" stopIfTrue="1">
      <formula>MOD(ROW(),4)&lt;2</formula>
    </cfRule>
  </conditionalFormatting>
  <conditionalFormatting sqref="A25:P25">
    <cfRule type="expression" dxfId="21" priority="1" stopIfTrue="1">
      <formula>MOD(ROW(),4)&gt;1</formula>
    </cfRule>
    <cfRule type="expression" dxfId="20" priority="2" stopIfTrue="1">
      <formula>MOD(ROW(),4)&lt;2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21"/>
  <sheetViews>
    <sheetView workbookViewId="0">
      <selection activeCell="A2" sqref="A2:XFD2"/>
    </sheetView>
  </sheetViews>
  <sheetFormatPr defaultRowHeight="15" x14ac:dyDescent="0.25"/>
  <cols>
    <col min="1" max="1" width="13.42578125" customWidth="1"/>
    <col min="2" max="2" width="28.7109375" customWidth="1"/>
    <col min="3" max="3" width="12.42578125" style="12" customWidth="1"/>
    <col min="4" max="4" width="13.140625" style="7" customWidth="1"/>
    <col min="5" max="5" width="7.28515625" customWidth="1"/>
    <col min="6" max="6" width="22.42578125" customWidth="1"/>
    <col min="7" max="7" width="15.28515625" style="7" customWidth="1"/>
    <col min="8" max="8" width="14.140625" style="7" customWidth="1"/>
    <col min="9" max="9" width="15.28515625" style="7" customWidth="1"/>
    <col min="10" max="10" width="13" style="7" customWidth="1"/>
    <col min="11" max="11" width="9.85546875" style="17" customWidth="1"/>
    <col min="12" max="12" width="10.42578125" style="25" customWidth="1"/>
    <col min="13" max="13" width="40.85546875" customWidth="1"/>
    <col min="14" max="14" width="27" customWidth="1"/>
    <col min="15" max="15" width="27.85546875" customWidth="1"/>
    <col min="16" max="16" width="13.85546875" customWidth="1"/>
    <col min="17" max="17" width="9.140625" customWidth="1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8" t="s">
        <v>134</v>
      </c>
      <c r="B2" t="s">
        <v>135</v>
      </c>
      <c r="C2" s="12">
        <v>43593</v>
      </c>
      <c r="D2" s="7">
        <v>7400000</v>
      </c>
      <c r="E2" t="s">
        <v>15</v>
      </c>
      <c r="F2" t="s">
        <v>29</v>
      </c>
      <c r="G2" s="7">
        <v>7400000</v>
      </c>
      <c r="H2" s="7">
        <v>2243000</v>
      </c>
      <c r="I2" s="7">
        <f t="shared" ref="I2" si="0">G2-H2</f>
        <v>5157000</v>
      </c>
      <c r="J2" s="7">
        <v>6498100</v>
      </c>
      <c r="K2" s="17">
        <f t="shared" ref="K2" si="1">I2/J2</f>
        <v>0.79361659562025821</v>
      </c>
      <c r="L2" s="22" t="s">
        <v>39</v>
      </c>
      <c r="M2" t="s">
        <v>257</v>
      </c>
      <c r="O2" t="s">
        <v>20</v>
      </c>
      <c r="P2">
        <v>201</v>
      </c>
    </row>
    <row r="3" spans="1:54" ht="15.75" thickBot="1" x14ac:dyDescent="0.3">
      <c r="A3" s="28" t="s">
        <v>189</v>
      </c>
      <c r="B3" t="s">
        <v>135</v>
      </c>
      <c r="C3" s="12">
        <v>43810</v>
      </c>
      <c r="D3" s="7">
        <v>5108813</v>
      </c>
      <c r="E3" t="s">
        <v>15</v>
      </c>
      <c r="F3" t="s">
        <v>29</v>
      </c>
      <c r="G3" s="7">
        <v>5108813</v>
      </c>
      <c r="H3" s="7">
        <v>1311600</v>
      </c>
      <c r="I3" s="7">
        <f>G3-H3</f>
        <v>3797213</v>
      </c>
      <c r="J3" s="7">
        <v>4915600</v>
      </c>
      <c r="K3" s="17">
        <f>I3/J3</f>
        <v>0.77248209781105048</v>
      </c>
      <c r="L3" s="22" t="s">
        <v>39</v>
      </c>
      <c r="M3" t="s">
        <v>258</v>
      </c>
      <c r="N3" t="s">
        <v>190</v>
      </c>
      <c r="O3" t="s">
        <v>20</v>
      </c>
      <c r="P3">
        <v>201</v>
      </c>
    </row>
    <row r="4" spans="1:54" ht="15.75" thickBot="1" x14ac:dyDescent="0.3">
      <c r="A4" s="28" t="s">
        <v>196</v>
      </c>
      <c r="B4" t="s">
        <v>197</v>
      </c>
      <c r="C4" s="12">
        <v>43873</v>
      </c>
      <c r="D4" s="7">
        <v>1200000</v>
      </c>
      <c r="E4" t="s">
        <v>15</v>
      </c>
      <c r="F4" t="s">
        <v>29</v>
      </c>
      <c r="G4" s="7">
        <v>1200000</v>
      </c>
      <c r="H4" s="7">
        <v>745900</v>
      </c>
      <c r="I4" s="7">
        <f>G4-H4</f>
        <v>454100</v>
      </c>
      <c r="J4" s="7">
        <v>985500</v>
      </c>
      <c r="K4" s="17">
        <f>I4/J4</f>
        <v>0.46078132927447996</v>
      </c>
      <c r="L4" s="22" t="s">
        <v>39</v>
      </c>
      <c r="M4" t="s">
        <v>259</v>
      </c>
      <c r="O4" t="s">
        <v>20</v>
      </c>
      <c r="P4">
        <v>201</v>
      </c>
    </row>
    <row r="5" spans="1:54" s="27" customFormat="1" ht="15.75" thickBot="1" x14ac:dyDescent="0.3">
      <c r="A5" s="27" t="s">
        <v>138</v>
      </c>
      <c r="B5" s="27" t="s">
        <v>139</v>
      </c>
      <c r="C5" s="37">
        <v>43608</v>
      </c>
      <c r="D5" s="38">
        <v>12533830</v>
      </c>
      <c r="E5" s="27" t="s">
        <v>18</v>
      </c>
      <c r="F5" s="27" t="s">
        <v>52</v>
      </c>
      <c r="G5" s="38">
        <v>12533830</v>
      </c>
      <c r="H5" s="38">
        <v>1057300</v>
      </c>
      <c r="I5" s="38">
        <f>G5-H5</f>
        <v>11476530</v>
      </c>
      <c r="J5" s="38">
        <v>8504200</v>
      </c>
      <c r="K5" s="39">
        <f>I5/J5</f>
        <v>1.3495131817219728</v>
      </c>
      <c r="L5" s="40" t="s">
        <v>50</v>
      </c>
      <c r="M5" s="27" t="s">
        <v>256</v>
      </c>
      <c r="O5" s="27" t="s">
        <v>20</v>
      </c>
      <c r="P5" s="27">
        <v>201</v>
      </c>
    </row>
    <row r="6" spans="1:54" ht="15.75" thickTop="1" x14ac:dyDescent="0.25">
      <c r="A6" s="3"/>
      <c r="B6" s="3"/>
      <c r="C6" s="13" t="s">
        <v>60</v>
      </c>
      <c r="D6" s="8">
        <f>+SUM(D2:D5)</f>
        <v>26242643</v>
      </c>
      <c r="E6" s="3"/>
      <c r="F6" s="3"/>
      <c r="G6" s="8">
        <f>+SUM(G2:G5)</f>
        <v>26242643</v>
      </c>
      <c r="H6" s="8"/>
      <c r="I6" s="8">
        <f>+SUM(I2:I5)</f>
        <v>20884843</v>
      </c>
      <c r="J6" s="8">
        <f>+SUM(J2:J5)</f>
        <v>20903400</v>
      </c>
      <c r="K6" s="18"/>
      <c r="L6" s="23"/>
      <c r="M6" s="3"/>
      <c r="N6" s="3"/>
      <c r="O6" s="3"/>
      <c r="P6" s="3"/>
    </row>
    <row r="7" spans="1:54" x14ac:dyDescent="0.25">
      <c r="A7" s="4"/>
      <c r="B7" s="4"/>
      <c r="C7" s="14"/>
      <c r="D7" s="9"/>
      <c r="E7" s="4"/>
      <c r="F7" s="4"/>
      <c r="G7" s="9"/>
      <c r="H7" s="9"/>
      <c r="I7" s="9"/>
      <c r="J7" s="9" t="s">
        <v>61</v>
      </c>
      <c r="K7" s="19">
        <f>I6/J6</f>
        <v>0.99911224968186996</v>
      </c>
      <c r="L7" s="24" t="s">
        <v>221</v>
      </c>
      <c r="M7" s="4"/>
      <c r="N7" s="4"/>
      <c r="O7" s="4"/>
      <c r="P7" s="4"/>
    </row>
    <row r="8" spans="1:54" x14ac:dyDescent="0.25">
      <c r="A8" s="5"/>
      <c r="B8" s="5"/>
      <c r="C8" s="15"/>
      <c r="D8" s="10"/>
      <c r="E8" s="5"/>
      <c r="F8" s="5"/>
      <c r="G8" s="10"/>
      <c r="H8" s="10"/>
      <c r="I8" s="10"/>
      <c r="J8" s="10" t="s">
        <v>62</v>
      </c>
      <c r="K8" s="20">
        <f>AVERAGE(K2:K5)</f>
        <v>0.84409830110694029</v>
      </c>
      <c r="L8" s="26" t="s">
        <v>221</v>
      </c>
      <c r="M8" s="5"/>
      <c r="N8" s="5"/>
      <c r="O8" s="5"/>
      <c r="P8" s="5"/>
    </row>
    <row r="11" spans="1:54" ht="21" x14ac:dyDescent="0.35">
      <c r="A11" t="s">
        <v>276</v>
      </c>
    </row>
    <row r="16" spans="1:54" x14ac:dyDescent="0.25">
      <c r="A16" t="s">
        <v>221</v>
      </c>
    </row>
    <row r="20" spans="1:16" x14ac:dyDescent="0.25">
      <c r="A20" s="28" t="s">
        <v>196</v>
      </c>
      <c r="B20" t="s">
        <v>197</v>
      </c>
      <c r="C20" s="12">
        <v>43873</v>
      </c>
      <c r="D20" s="7">
        <v>1200000</v>
      </c>
      <c r="E20" t="s">
        <v>15</v>
      </c>
      <c r="F20" t="s">
        <v>29</v>
      </c>
      <c r="G20" s="7">
        <v>1200000</v>
      </c>
      <c r="H20" s="7">
        <v>745900</v>
      </c>
      <c r="I20" s="7">
        <f>G20-H20</f>
        <v>454100</v>
      </c>
      <c r="J20" s="7">
        <v>985500</v>
      </c>
      <c r="K20" s="17">
        <f>I20/J20</f>
        <v>0.46078132927447996</v>
      </c>
      <c r="L20" s="22" t="s">
        <v>39</v>
      </c>
      <c r="M20" t="s">
        <v>259</v>
      </c>
      <c r="O20" t="s">
        <v>20</v>
      </c>
      <c r="P20">
        <v>201</v>
      </c>
    </row>
    <row r="21" spans="1:16" s="27" customFormat="1" x14ac:dyDescent="0.25">
      <c r="A21" s="27" t="s">
        <v>138</v>
      </c>
      <c r="B21" s="27" t="s">
        <v>139</v>
      </c>
      <c r="C21" s="37">
        <v>43608</v>
      </c>
      <c r="D21" s="38">
        <v>12533830</v>
      </c>
      <c r="E21" s="27" t="s">
        <v>18</v>
      </c>
      <c r="F21" s="27" t="s">
        <v>52</v>
      </c>
      <c r="G21" s="38">
        <v>12533830</v>
      </c>
      <c r="H21" s="38">
        <v>1057300</v>
      </c>
      <c r="I21" s="38">
        <f>G21-H21</f>
        <v>11476530</v>
      </c>
      <c r="J21" s="38">
        <v>8504200</v>
      </c>
      <c r="K21" s="39">
        <f>I21/J21</f>
        <v>1.3495131817219728</v>
      </c>
      <c r="L21" s="40" t="s">
        <v>50</v>
      </c>
      <c r="M21" s="27" t="s">
        <v>256</v>
      </c>
      <c r="O21" s="27" t="s">
        <v>20</v>
      </c>
      <c r="P21" s="27">
        <v>201</v>
      </c>
    </row>
  </sheetData>
  <conditionalFormatting sqref="A5:P5 A2:P3">
    <cfRule type="expression" dxfId="19" priority="77" stopIfTrue="1">
      <formula>MOD(ROW(),4)&gt;1</formula>
    </cfRule>
    <cfRule type="expression" dxfId="18" priority="78" stopIfTrue="1">
      <formula>MOD(ROW(),4)&lt;2</formula>
    </cfRule>
  </conditionalFormatting>
  <conditionalFormatting sqref="A4:P4">
    <cfRule type="expression" dxfId="17" priority="67" stopIfTrue="1">
      <formula>MOD(ROW(),4)&gt;1</formula>
    </cfRule>
    <cfRule type="expression" dxfId="16" priority="68" stopIfTrue="1">
      <formula>MOD(ROW(),4)&lt;2</formula>
    </cfRule>
  </conditionalFormatting>
  <conditionalFormatting sqref="A21:P21">
    <cfRule type="expression" dxfId="15" priority="7" stopIfTrue="1">
      <formula>MOD(ROW(),4)&gt;1</formula>
    </cfRule>
    <cfRule type="expression" dxfId="14" priority="8" stopIfTrue="1">
      <formula>MOD(ROW(),4)&lt;2</formula>
    </cfRule>
  </conditionalFormatting>
  <conditionalFormatting sqref="A20:L20 N20:P20">
    <cfRule type="expression" dxfId="13" priority="5" stopIfTrue="1">
      <formula>MOD(ROW(),4)&gt;1</formula>
    </cfRule>
    <cfRule type="expression" dxfId="12" priority="6" stopIfTrue="1">
      <formula>MOD(ROW(),4)&lt;2</formula>
    </cfRule>
  </conditionalFormatting>
  <conditionalFormatting sqref="M20">
    <cfRule type="expression" dxfId="11" priority="3" stopIfTrue="1">
      <formula>MOD(ROW(),4)&gt;1</formula>
    </cfRule>
    <cfRule type="expression" dxfId="10" priority="4" stopIfTrue="1">
      <formula>MOD(ROW(),4)&lt;2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X16"/>
  <sheetViews>
    <sheetView tabSelected="1" workbookViewId="0">
      <selection activeCell="D20" sqref="D19:D20"/>
    </sheetView>
  </sheetViews>
  <sheetFormatPr defaultRowHeight="15" x14ac:dyDescent="0.25"/>
  <cols>
    <col min="1" max="1" width="15.140625" customWidth="1"/>
    <col min="2" max="2" width="19.7109375" customWidth="1"/>
    <col min="3" max="3" width="11" style="12" customWidth="1"/>
    <col min="4" max="4" width="14" style="7" customWidth="1"/>
    <col min="5" max="5" width="8.7109375" customWidth="1"/>
    <col min="6" max="6" width="12.5703125" style="7" customWidth="1"/>
    <col min="7" max="7" width="16.7109375" style="7" customWidth="1"/>
    <col min="8" max="8" width="18.28515625" style="7" customWidth="1"/>
    <col min="9" max="9" width="15" style="7" customWidth="1"/>
    <col min="10" max="10" width="10.7109375" style="17" customWidth="1"/>
    <col min="11" max="11" width="13.7109375" customWidth="1"/>
    <col min="12" max="12" width="40.7109375" customWidth="1"/>
  </cols>
  <sheetData>
    <row r="1" spans="1:50" s="60" customFormat="1" x14ac:dyDescent="0.25">
      <c r="B1" s="60" t="s">
        <v>422</v>
      </c>
      <c r="C1" s="62"/>
      <c r="D1" s="61"/>
      <c r="F1" s="61"/>
      <c r="G1" s="61"/>
      <c r="H1" s="61"/>
      <c r="I1" s="61"/>
      <c r="J1" s="63"/>
    </row>
    <row r="2" spans="1:50" x14ac:dyDescent="0.25">
      <c r="A2" s="1" t="s">
        <v>0</v>
      </c>
      <c r="B2" s="1" t="s">
        <v>1</v>
      </c>
      <c r="C2" s="11" t="s">
        <v>2</v>
      </c>
      <c r="D2" s="6" t="s">
        <v>3</v>
      </c>
      <c r="E2" s="1" t="s">
        <v>4</v>
      </c>
      <c r="F2" s="6" t="s">
        <v>223</v>
      </c>
      <c r="G2" s="6" t="s">
        <v>7</v>
      </c>
      <c r="H2" s="6" t="s">
        <v>8</v>
      </c>
      <c r="I2" s="6" t="s">
        <v>9</v>
      </c>
      <c r="J2" s="16" t="s">
        <v>10</v>
      </c>
      <c r="K2" s="1" t="s">
        <v>224</v>
      </c>
      <c r="L2" s="1" t="s">
        <v>12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x14ac:dyDescent="0.25">
      <c r="A3" t="s">
        <v>401</v>
      </c>
      <c r="B3" t="s">
        <v>402</v>
      </c>
      <c r="C3" s="12">
        <v>44185</v>
      </c>
      <c r="D3" s="7">
        <v>3463473</v>
      </c>
      <c r="E3" t="s">
        <v>32</v>
      </c>
      <c r="F3" s="7">
        <v>3463473</v>
      </c>
      <c r="G3" s="7">
        <v>302000</v>
      </c>
      <c r="H3" s="7">
        <f t="shared" ref="H3:H10" si="0">F3-G3</f>
        <v>3161473</v>
      </c>
      <c r="I3" s="7">
        <v>6315000</v>
      </c>
      <c r="J3" s="17">
        <f>H3/I3</f>
        <v>0.5006291369754553</v>
      </c>
      <c r="K3" t="s">
        <v>79</v>
      </c>
    </row>
    <row r="4" spans="1:50" s="60" customFormat="1" x14ac:dyDescent="0.25">
      <c r="A4" s="60" t="s">
        <v>403</v>
      </c>
      <c r="B4" s="60" t="s">
        <v>404</v>
      </c>
      <c r="C4" s="62">
        <v>44224</v>
      </c>
      <c r="D4" s="61">
        <v>175000</v>
      </c>
      <c r="E4" s="60" t="s">
        <v>24</v>
      </c>
      <c r="F4" s="61">
        <v>175000</v>
      </c>
      <c r="G4" s="61">
        <v>130000</v>
      </c>
      <c r="H4" s="61">
        <f t="shared" ref="H4:H5" si="1">F4-G4</f>
        <v>45000</v>
      </c>
      <c r="I4" s="61">
        <v>168000</v>
      </c>
      <c r="J4" s="63">
        <f>H4/I4</f>
        <v>0.26785714285714285</v>
      </c>
      <c r="K4" s="60" t="s">
        <v>99</v>
      </c>
    </row>
    <row r="5" spans="1:50" s="60" customFormat="1" x14ac:dyDescent="0.25">
      <c r="A5" s="60" t="s">
        <v>405</v>
      </c>
      <c r="B5" s="60" t="s">
        <v>406</v>
      </c>
      <c r="C5" s="62">
        <v>44069</v>
      </c>
      <c r="D5" s="61">
        <v>1100000</v>
      </c>
      <c r="E5" s="60" t="s">
        <v>15</v>
      </c>
      <c r="F5" s="61">
        <v>1100000</v>
      </c>
      <c r="G5" s="61">
        <v>190000</v>
      </c>
      <c r="H5" s="61">
        <f t="shared" si="1"/>
        <v>910000</v>
      </c>
      <c r="I5" s="61">
        <v>654000</v>
      </c>
      <c r="J5" s="63">
        <f>H5/I5</f>
        <v>1.3914373088685015</v>
      </c>
      <c r="K5" s="60" t="s">
        <v>79</v>
      </c>
    </row>
    <row r="6" spans="1:50" s="60" customFormat="1" x14ac:dyDescent="0.25">
      <c r="A6" s="60" t="s">
        <v>225</v>
      </c>
      <c r="B6" s="60" t="s">
        <v>226</v>
      </c>
      <c r="C6" s="62">
        <v>43559</v>
      </c>
      <c r="D6" s="61">
        <v>4000000</v>
      </c>
      <c r="E6" s="60" t="s">
        <v>15</v>
      </c>
      <c r="F6" s="61">
        <v>4000000</v>
      </c>
      <c r="G6" s="61">
        <v>236000</v>
      </c>
      <c r="H6" s="61">
        <f t="shared" ref="H6" si="2">F6-G6</f>
        <v>3764000</v>
      </c>
      <c r="I6" s="61">
        <v>2941000</v>
      </c>
      <c r="J6" s="63">
        <f>H6/I6</f>
        <v>1.2798367902074124</v>
      </c>
      <c r="K6" s="60" t="s">
        <v>79</v>
      </c>
    </row>
    <row r="7" spans="1:50" x14ac:dyDescent="0.25">
      <c r="A7" t="s">
        <v>227</v>
      </c>
      <c r="B7" t="s">
        <v>228</v>
      </c>
      <c r="C7" s="12">
        <v>43753</v>
      </c>
      <c r="D7" s="7">
        <v>1460000</v>
      </c>
      <c r="E7" t="s">
        <v>18</v>
      </c>
      <c r="F7" s="7">
        <v>1460000</v>
      </c>
      <c r="G7" s="7">
        <v>233500</v>
      </c>
      <c r="H7" s="7">
        <f t="shared" si="0"/>
        <v>1226500</v>
      </c>
      <c r="I7" s="7">
        <v>1392200</v>
      </c>
      <c r="J7" s="17">
        <f>H7/I7</f>
        <v>0.88097974428961356</v>
      </c>
      <c r="K7" t="s">
        <v>79</v>
      </c>
    </row>
    <row r="8" spans="1:50" x14ac:dyDescent="0.25">
      <c r="A8" s="28" t="s">
        <v>77</v>
      </c>
      <c r="B8" t="s">
        <v>78</v>
      </c>
      <c r="C8" s="12">
        <v>43648</v>
      </c>
      <c r="D8" s="7">
        <v>400000</v>
      </c>
      <c r="E8" t="s">
        <v>24</v>
      </c>
      <c r="F8" s="7">
        <v>400000</v>
      </c>
      <c r="G8" s="7">
        <v>80000</v>
      </c>
      <c r="H8" s="7">
        <f t="shared" si="0"/>
        <v>320000</v>
      </c>
      <c r="I8" s="7">
        <v>290000</v>
      </c>
      <c r="J8" s="17">
        <f t="shared" ref="J8:J10" si="3">H8/I8</f>
        <v>1.103448275862069</v>
      </c>
      <c r="K8" t="s">
        <v>79</v>
      </c>
    </row>
    <row r="9" spans="1:50" x14ac:dyDescent="0.25">
      <c r="A9" s="28" t="s">
        <v>267</v>
      </c>
      <c r="B9" t="s">
        <v>268</v>
      </c>
      <c r="C9" s="12">
        <v>43566</v>
      </c>
      <c r="D9" s="7">
        <v>750000</v>
      </c>
      <c r="E9" t="s">
        <v>15</v>
      </c>
      <c r="F9" s="7">
        <v>750000</v>
      </c>
      <c r="G9" s="7">
        <v>121000</v>
      </c>
      <c r="H9" s="7">
        <f t="shared" si="0"/>
        <v>629000</v>
      </c>
      <c r="I9" s="7">
        <v>495300</v>
      </c>
      <c r="J9" s="17">
        <f t="shared" si="3"/>
        <v>1.2699374116696951</v>
      </c>
      <c r="K9" t="s">
        <v>79</v>
      </c>
    </row>
    <row r="10" spans="1:50" ht="15.75" thickBot="1" x14ac:dyDescent="0.3">
      <c r="A10" s="28" t="s">
        <v>277</v>
      </c>
      <c r="B10" t="s">
        <v>278</v>
      </c>
      <c r="C10" s="12">
        <v>43720</v>
      </c>
      <c r="D10" s="7">
        <v>1645000</v>
      </c>
      <c r="E10" t="s">
        <v>15</v>
      </c>
      <c r="F10" s="7">
        <v>1645000</v>
      </c>
      <c r="G10" s="7">
        <v>383000</v>
      </c>
      <c r="H10" s="7">
        <f t="shared" si="0"/>
        <v>1262000</v>
      </c>
      <c r="I10" s="7">
        <v>2037000</v>
      </c>
      <c r="J10" s="17">
        <f t="shared" si="3"/>
        <v>0.61953853706431028</v>
      </c>
      <c r="K10" t="s">
        <v>79</v>
      </c>
    </row>
    <row r="11" spans="1:50" ht="15.75" thickTop="1" x14ac:dyDescent="0.25">
      <c r="A11" s="3"/>
      <c r="B11" s="3"/>
      <c r="C11" s="13" t="s">
        <v>60</v>
      </c>
      <c r="D11" s="8">
        <f>+SUM(D3:D10)</f>
        <v>12993473</v>
      </c>
      <c r="E11" s="3"/>
      <c r="F11" s="8">
        <f>+SUM(F3:F10)</f>
        <v>12993473</v>
      </c>
      <c r="G11" s="8"/>
      <c r="H11" s="8">
        <f>+SUM(H3:H10)</f>
        <v>11317973</v>
      </c>
      <c r="I11" s="8">
        <f>+SUM(I3:I10)</f>
        <v>14292500</v>
      </c>
      <c r="J11" s="18"/>
      <c r="K11" s="3"/>
      <c r="L11" s="3"/>
    </row>
    <row r="12" spans="1:50" x14ac:dyDescent="0.25">
      <c r="A12" s="4"/>
      <c r="B12" s="4"/>
      <c r="C12" s="14"/>
      <c r="D12" s="9"/>
      <c r="E12" s="4"/>
      <c r="F12" s="9"/>
      <c r="G12" s="9"/>
      <c r="H12" s="9"/>
      <c r="I12" s="9" t="s">
        <v>61</v>
      </c>
      <c r="J12" s="19">
        <f>H11/I11</f>
        <v>0.7918819660661186</v>
      </c>
      <c r="K12" s="4"/>
    </row>
    <row r="13" spans="1:50" x14ac:dyDescent="0.25">
      <c r="A13" s="5"/>
      <c r="B13" s="5"/>
      <c r="C13" s="15"/>
      <c r="D13" s="10"/>
      <c r="E13" s="5"/>
      <c r="F13" s="10"/>
      <c r="G13" s="10"/>
      <c r="H13" s="10"/>
      <c r="I13" s="10" t="s">
        <v>62</v>
      </c>
      <c r="J13" s="20">
        <f>AVERAGE(J3:J9)</f>
        <v>0.956303687247127</v>
      </c>
      <c r="K13" s="5"/>
    </row>
    <row r="16" spans="1:50" ht="18.75" x14ac:dyDescent="0.3">
      <c r="B16" s="45" t="s">
        <v>421</v>
      </c>
    </row>
  </sheetData>
  <conditionalFormatting sqref="A3:L3 A7:L8">
    <cfRule type="expression" dxfId="9" priority="11" stopIfTrue="1">
      <formula>MOD(ROW(),4)&gt;1</formula>
    </cfRule>
    <cfRule type="expression" dxfId="8" priority="12" stopIfTrue="1">
      <formula>MOD(ROW(),4)&lt;2</formula>
    </cfRule>
  </conditionalFormatting>
  <conditionalFormatting sqref="A9:L10">
    <cfRule type="expression" dxfId="7" priority="9" stopIfTrue="1">
      <formula>MOD(ROW(),4)&gt;1</formula>
    </cfRule>
    <cfRule type="expression" dxfId="6" priority="10" stopIfTrue="1">
      <formula>MOD(ROW(),4)&lt;2</formula>
    </cfRule>
  </conditionalFormatting>
  <conditionalFormatting sqref="A6:L6">
    <cfRule type="expression" dxfId="5" priority="7" stopIfTrue="1">
      <formula>MOD(ROW(),4)&gt;1</formula>
    </cfRule>
    <cfRule type="expression" dxfId="4" priority="8" stopIfTrue="1">
      <formula>MOD(ROW(),4)&lt;2</formula>
    </cfRule>
  </conditionalFormatting>
  <conditionalFormatting sqref="A4:L4">
    <cfRule type="expression" dxfId="3" priority="5" stopIfTrue="1">
      <formula>MOD(ROW(),4)&gt;1</formula>
    </cfRule>
    <cfRule type="expression" dxfId="2" priority="6" stopIfTrue="1">
      <formula>MOD(ROW(),4)&lt;2</formula>
    </cfRule>
  </conditionalFormatting>
  <conditionalFormatting sqref="A5:L5">
    <cfRule type="expression" dxfId="1" priority="3" stopIfTrue="1">
      <formula>MOD(ROW(),4)&gt;1</formula>
    </cfRule>
    <cfRule type="expression" dxfId="0" priority="4" stopIfTrue="1">
      <formula>MOD(ROW(),4)&lt;2</formula>
    </cfRule>
  </conditionalFormatting>
  <pageMargins left="0.7" right="0.7" top="0.75" bottom="0.75" header="0.3" footer="0.3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28"/>
  <sheetViews>
    <sheetView workbookViewId="0">
      <selection activeCell="E7" sqref="E7"/>
    </sheetView>
  </sheetViews>
  <sheetFormatPr defaultRowHeight="15" x14ac:dyDescent="0.25"/>
  <cols>
    <col min="2" max="2" width="23.5703125" customWidth="1"/>
    <col min="3" max="3" width="14.7109375" customWidth="1"/>
    <col min="4" max="4" width="22" customWidth="1"/>
  </cols>
  <sheetData>
    <row r="1" spans="2:8" ht="18.75" x14ac:dyDescent="0.3">
      <c r="B1" s="45"/>
      <c r="C1" s="45"/>
      <c r="D1" s="45">
        <v>201</v>
      </c>
    </row>
    <row r="2" spans="2:8" ht="18.75" x14ac:dyDescent="0.3">
      <c r="B2" s="45"/>
      <c r="C2" s="45"/>
      <c r="D2" s="45"/>
    </row>
    <row r="3" spans="2:8" ht="18.75" x14ac:dyDescent="0.3">
      <c r="B3" s="46" t="s">
        <v>240</v>
      </c>
      <c r="C3" s="45">
        <v>2020</v>
      </c>
      <c r="D3" s="47" t="s">
        <v>407</v>
      </c>
    </row>
    <row r="4" spans="2:8" ht="18.75" x14ac:dyDescent="0.3">
      <c r="B4" s="45" t="s">
        <v>269</v>
      </c>
      <c r="C4" s="48">
        <v>0.8</v>
      </c>
      <c r="D4" s="65">
        <v>0.85</v>
      </c>
      <c r="H4" s="35" t="s">
        <v>221</v>
      </c>
    </row>
    <row r="5" spans="2:8" ht="18.75" x14ac:dyDescent="0.3">
      <c r="B5" s="45" t="s">
        <v>270</v>
      </c>
      <c r="C5" s="48">
        <v>0.85</v>
      </c>
      <c r="D5" s="65">
        <v>0.85</v>
      </c>
    </row>
    <row r="6" spans="2:8" ht="18.75" x14ac:dyDescent="0.3">
      <c r="B6" s="45" t="s">
        <v>241</v>
      </c>
      <c r="C6" s="48">
        <v>0.85</v>
      </c>
      <c r="D6" s="65">
        <v>0.9</v>
      </c>
      <c r="E6" s="65" t="s">
        <v>221</v>
      </c>
    </row>
    <row r="7" spans="2:8" ht="18.75" x14ac:dyDescent="0.3">
      <c r="B7" s="45" t="s">
        <v>242</v>
      </c>
      <c r="C7" s="48">
        <v>0.8</v>
      </c>
      <c r="D7" s="65">
        <v>0.85</v>
      </c>
    </row>
    <row r="8" spans="2:8" ht="18.75" x14ac:dyDescent="0.3">
      <c r="B8" s="45" t="s">
        <v>271</v>
      </c>
      <c r="C8" s="48">
        <v>0.9</v>
      </c>
      <c r="D8" s="65">
        <v>0.85</v>
      </c>
    </row>
    <row r="9" spans="2:8" ht="18.75" x14ac:dyDescent="0.3">
      <c r="B9" s="45" t="s">
        <v>272</v>
      </c>
      <c r="C9" s="48">
        <v>0.9</v>
      </c>
      <c r="D9" s="65">
        <v>0.85</v>
      </c>
    </row>
    <row r="10" spans="2:8" ht="18.75" x14ac:dyDescent="0.3">
      <c r="B10" s="45" t="s">
        <v>243</v>
      </c>
      <c r="C10" s="48">
        <v>0.8</v>
      </c>
      <c r="D10" s="65">
        <v>0.8</v>
      </c>
    </row>
    <row r="11" spans="2:8" ht="18.75" x14ac:dyDescent="0.3">
      <c r="B11" s="45" t="s">
        <v>244</v>
      </c>
      <c r="C11" s="48">
        <v>0.8</v>
      </c>
      <c r="D11" s="65">
        <v>0.8</v>
      </c>
    </row>
    <row r="12" spans="2:8" ht="18.75" x14ac:dyDescent="0.3">
      <c r="B12" s="45" t="s">
        <v>222</v>
      </c>
      <c r="C12" s="48">
        <v>0.9</v>
      </c>
      <c r="D12" s="65">
        <v>0.85</v>
      </c>
    </row>
    <row r="13" spans="2:8" ht="18.75" x14ac:dyDescent="0.3">
      <c r="B13" s="45" t="s">
        <v>245</v>
      </c>
      <c r="C13" s="48">
        <v>0.85</v>
      </c>
      <c r="D13" s="65">
        <v>0.8</v>
      </c>
    </row>
    <row r="14" spans="2:8" ht="18.75" x14ac:dyDescent="0.3">
      <c r="B14" s="45" t="s">
        <v>246</v>
      </c>
      <c r="C14" s="48">
        <v>0.8</v>
      </c>
      <c r="D14" s="65">
        <v>0.8</v>
      </c>
    </row>
    <row r="15" spans="2:8" ht="18.75" x14ac:dyDescent="0.3">
      <c r="B15" s="45" t="s">
        <v>247</v>
      </c>
      <c r="C15" s="48">
        <v>0.8</v>
      </c>
      <c r="D15" s="65">
        <v>0.8</v>
      </c>
    </row>
    <row r="16" spans="2:8" ht="18.75" x14ac:dyDescent="0.3">
      <c r="B16" s="45" t="s">
        <v>248</v>
      </c>
      <c r="C16" s="48">
        <v>0.8</v>
      </c>
      <c r="D16" s="65">
        <v>0.8</v>
      </c>
      <c r="H16" t="s">
        <v>221</v>
      </c>
    </row>
    <row r="17" spans="2:8" ht="18.75" x14ac:dyDescent="0.3">
      <c r="B17" s="45" t="s">
        <v>249</v>
      </c>
      <c r="C17" s="48">
        <v>0.85</v>
      </c>
      <c r="D17" s="65">
        <v>0.9</v>
      </c>
      <c r="H17" t="s">
        <v>221</v>
      </c>
    </row>
    <row r="18" spans="2:8" ht="18.75" x14ac:dyDescent="0.3">
      <c r="B18" s="45" t="s">
        <v>250</v>
      </c>
      <c r="C18" s="48">
        <v>0.8</v>
      </c>
      <c r="D18" s="65">
        <v>0.8</v>
      </c>
    </row>
    <row r="19" spans="2:8" ht="18.75" x14ac:dyDescent="0.3">
      <c r="B19" s="45" t="s">
        <v>251</v>
      </c>
      <c r="C19" s="48">
        <v>0.8</v>
      </c>
      <c r="D19" s="65">
        <v>0.8</v>
      </c>
    </row>
    <row r="20" spans="2:8" ht="18.75" x14ac:dyDescent="0.3">
      <c r="B20" s="45" t="s">
        <v>252</v>
      </c>
      <c r="C20" s="48">
        <v>0.8</v>
      </c>
      <c r="D20" s="65">
        <v>0.8</v>
      </c>
    </row>
    <row r="21" spans="2:8" ht="18.75" x14ac:dyDescent="0.3">
      <c r="B21" s="45" t="s">
        <v>253</v>
      </c>
      <c r="C21" s="48">
        <v>0.75</v>
      </c>
      <c r="D21" s="65">
        <v>0.75</v>
      </c>
    </row>
    <row r="22" spans="2:8" ht="18.75" x14ac:dyDescent="0.3">
      <c r="B22" s="45" t="s">
        <v>254</v>
      </c>
      <c r="C22" s="48">
        <v>0.75</v>
      </c>
      <c r="D22" s="65">
        <v>0.75</v>
      </c>
    </row>
    <row r="23" spans="2:8" ht="18.75" x14ac:dyDescent="0.3">
      <c r="B23" s="45" t="s">
        <v>255</v>
      </c>
      <c r="C23" s="48">
        <v>0.75</v>
      </c>
      <c r="D23" s="65">
        <v>0.75</v>
      </c>
    </row>
    <row r="24" spans="2:8" ht="18.75" x14ac:dyDescent="0.3">
      <c r="B24" s="45"/>
      <c r="C24" s="45"/>
      <c r="D24" s="65">
        <f>SUM(D4:D23)/20</f>
        <v>0.81750000000000012</v>
      </c>
    </row>
    <row r="25" spans="2:8" ht="18.75" x14ac:dyDescent="0.3">
      <c r="B25" s="45"/>
      <c r="C25" s="45"/>
      <c r="D25" s="46"/>
    </row>
    <row r="26" spans="2:8" ht="18.75" x14ac:dyDescent="0.3">
      <c r="B26" s="45" t="s">
        <v>265</v>
      </c>
      <c r="C26" s="48">
        <v>1</v>
      </c>
      <c r="D26" s="65">
        <v>1.05</v>
      </c>
    </row>
    <row r="27" spans="2:8" ht="18.75" x14ac:dyDescent="0.3">
      <c r="B27" s="45" t="s">
        <v>266</v>
      </c>
      <c r="C27" s="48">
        <v>0.8</v>
      </c>
      <c r="D27" s="65">
        <v>0.8</v>
      </c>
    </row>
    <row r="28" spans="2:8" ht="18.75" x14ac:dyDescent="0.3">
      <c r="B28" s="49">
        <v>301</v>
      </c>
      <c r="C28" s="48">
        <v>0.9</v>
      </c>
      <c r="D28" s="65">
        <v>0.9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50"/>
  <sheetViews>
    <sheetView workbookViewId="0">
      <selection activeCell="I57" sqref="I57"/>
    </sheetView>
  </sheetViews>
  <sheetFormatPr defaultRowHeight="15" x14ac:dyDescent="0.25"/>
  <cols>
    <col min="1" max="1" width="13.42578125" customWidth="1"/>
    <col min="2" max="2" width="28.7109375" customWidth="1"/>
    <col min="3" max="3" width="12.42578125" style="12" customWidth="1"/>
    <col min="4" max="4" width="13.140625" style="7" customWidth="1"/>
    <col min="5" max="5" width="7.28515625" customWidth="1"/>
    <col min="6" max="6" width="22.42578125" customWidth="1"/>
    <col min="7" max="7" width="15.28515625" style="7" customWidth="1"/>
    <col min="8" max="8" width="14.140625" style="7" customWidth="1"/>
    <col min="9" max="9" width="15.28515625" style="7" customWidth="1"/>
    <col min="10" max="10" width="13" style="7" customWidth="1"/>
    <col min="11" max="11" width="9.85546875" style="17" customWidth="1"/>
    <col min="12" max="12" width="10.42578125" style="25" customWidth="1"/>
    <col min="13" max="13" width="21.28515625" customWidth="1"/>
    <col min="14" max="14" width="27" customWidth="1"/>
    <col min="15" max="15" width="27.85546875" customWidth="1"/>
    <col min="16" max="16" width="13.85546875" customWidth="1"/>
    <col min="17" max="17" width="9.140625" customWidth="1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8" t="s">
        <v>116</v>
      </c>
      <c r="B2" t="s">
        <v>117</v>
      </c>
      <c r="C2" s="12">
        <v>43635</v>
      </c>
      <c r="D2" s="7">
        <v>1358150</v>
      </c>
      <c r="E2" t="s">
        <v>22</v>
      </c>
      <c r="F2" t="s">
        <v>118</v>
      </c>
      <c r="G2" s="7">
        <v>1358150</v>
      </c>
      <c r="H2" s="7">
        <v>413706</v>
      </c>
      <c r="I2" s="7">
        <f>G2-H2</f>
        <v>944444</v>
      </c>
      <c r="J2" s="7">
        <v>1327834</v>
      </c>
      <c r="K2" s="17">
        <f>I2/J2</f>
        <v>0.71126661917076983</v>
      </c>
      <c r="L2" s="22" t="s">
        <v>17</v>
      </c>
      <c r="M2" t="s">
        <v>152</v>
      </c>
      <c r="O2" t="s">
        <v>20</v>
      </c>
      <c r="P2">
        <v>201</v>
      </c>
      <c r="AB2" s="2"/>
      <c r="AS2" s="2"/>
      <c r="AU2" s="2"/>
    </row>
    <row r="3" spans="1:54" x14ac:dyDescent="0.25">
      <c r="A3" s="27" t="s">
        <v>279</v>
      </c>
      <c r="B3" t="s">
        <v>280</v>
      </c>
      <c r="C3" s="12">
        <v>44268</v>
      </c>
      <c r="D3" s="7">
        <v>300000</v>
      </c>
      <c r="E3" t="s">
        <v>15</v>
      </c>
      <c r="F3" t="s">
        <v>16</v>
      </c>
      <c r="G3" s="7">
        <v>300000</v>
      </c>
      <c r="H3" s="7">
        <v>167000</v>
      </c>
      <c r="I3" s="7">
        <f t="shared" ref="I3" si="0">G3-H3</f>
        <v>133000</v>
      </c>
      <c r="J3" s="7">
        <v>157800</v>
      </c>
      <c r="K3" s="17">
        <f t="shared" ref="K3" si="1">I3/J3</f>
        <v>0.84283903675538652</v>
      </c>
      <c r="L3" s="22" t="s">
        <v>17</v>
      </c>
      <c r="M3" t="s">
        <v>19</v>
      </c>
      <c r="O3" t="s">
        <v>21</v>
      </c>
      <c r="P3">
        <v>201</v>
      </c>
      <c r="AA3" s="2"/>
      <c r="AR3" s="2"/>
      <c r="AT3" s="2"/>
    </row>
    <row r="4" spans="1:54" x14ac:dyDescent="0.25">
      <c r="A4" s="28" t="s">
        <v>71</v>
      </c>
      <c r="B4" t="s">
        <v>72</v>
      </c>
      <c r="C4" s="12">
        <v>43717</v>
      </c>
      <c r="D4" s="7">
        <v>190000</v>
      </c>
      <c r="E4" t="s">
        <v>15</v>
      </c>
      <c r="F4" t="s">
        <v>16</v>
      </c>
      <c r="G4" s="7">
        <v>190000</v>
      </c>
      <c r="H4" s="7">
        <v>42000</v>
      </c>
      <c r="I4" s="7">
        <f t="shared" ref="I4" si="2">G4-H4</f>
        <v>148000</v>
      </c>
      <c r="J4" s="7">
        <v>124500</v>
      </c>
      <c r="K4" s="17">
        <f t="shared" ref="K4" si="3">I4/J4</f>
        <v>1.1887550200803212</v>
      </c>
      <c r="L4" s="22" t="s">
        <v>17</v>
      </c>
      <c r="M4" t="s">
        <v>31</v>
      </c>
      <c r="O4" t="s">
        <v>21</v>
      </c>
      <c r="P4">
        <v>201</v>
      </c>
    </row>
    <row r="5" spans="1:54" x14ac:dyDescent="0.25">
      <c r="A5" s="28" t="s">
        <v>205</v>
      </c>
      <c r="B5" t="s">
        <v>206</v>
      </c>
      <c r="C5" s="12">
        <v>43738</v>
      </c>
      <c r="D5" s="7">
        <v>250000</v>
      </c>
      <c r="E5" t="s">
        <v>24</v>
      </c>
      <c r="F5" t="s">
        <v>25</v>
      </c>
      <c r="G5" s="7">
        <v>250000</v>
      </c>
      <c r="H5" s="7">
        <v>64700</v>
      </c>
      <c r="I5" s="7">
        <f>G5-H5</f>
        <v>185300</v>
      </c>
      <c r="J5" s="7">
        <v>298200</v>
      </c>
      <c r="K5" s="17">
        <f>I5/J5</f>
        <v>0.62139503688799469</v>
      </c>
      <c r="L5" s="22" t="s">
        <v>39</v>
      </c>
      <c r="M5" t="s">
        <v>31</v>
      </c>
      <c r="O5" t="s">
        <v>20</v>
      </c>
      <c r="P5">
        <v>201</v>
      </c>
    </row>
    <row r="6" spans="1:54" x14ac:dyDescent="0.25">
      <c r="A6" s="28" t="s">
        <v>207</v>
      </c>
      <c r="B6" t="s">
        <v>208</v>
      </c>
      <c r="C6" s="12">
        <v>43742</v>
      </c>
      <c r="D6" s="7">
        <v>36150</v>
      </c>
      <c r="E6" t="s">
        <v>15</v>
      </c>
      <c r="F6" t="s">
        <v>16</v>
      </c>
      <c r="G6" s="7">
        <v>36150</v>
      </c>
      <c r="H6" s="7">
        <v>9900</v>
      </c>
      <c r="I6" s="7">
        <f>G6-H6</f>
        <v>26250</v>
      </c>
      <c r="J6" s="7">
        <v>36700</v>
      </c>
      <c r="K6" s="17">
        <f>I6/J6</f>
        <v>0.71525885558583102</v>
      </c>
      <c r="L6" s="22" t="s">
        <v>39</v>
      </c>
      <c r="M6" t="s">
        <v>209</v>
      </c>
      <c r="O6" t="s">
        <v>20</v>
      </c>
      <c r="P6">
        <v>201</v>
      </c>
    </row>
    <row r="7" spans="1:54" x14ac:dyDescent="0.25">
      <c r="A7" s="27" t="s">
        <v>347</v>
      </c>
      <c r="B7" t="s">
        <v>348</v>
      </c>
      <c r="C7" s="12">
        <v>44144</v>
      </c>
      <c r="D7" s="7">
        <v>80000</v>
      </c>
      <c r="E7" t="s">
        <v>15</v>
      </c>
      <c r="F7" t="s">
        <v>16</v>
      </c>
      <c r="G7" s="7">
        <v>80000</v>
      </c>
      <c r="H7" s="7">
        <v>46000</v>
      </c>
      <c r="I7" s="7">
        <f t="shared" ref="I7" si="4">G7-H7</f>
        <v>34000</v>
      </c>
      <c r="J7" s="7">
        <v>60000</v>
      </c>
      <c r="K7" s="17">
        <f t="shared" ref="K7" si="5">I7/J7</f>
        <v>0.56666666666666665</v>
      </c>
      <c r="L7" s="22" t="s">
        <v>39</v>
      </c>
      <c r="M7" t="s">
        <v>349</v>
      </c>
      <c r="O7" t="s">
        <v>350</v>
      </c>
      <c r="P7">
        <v>201</v>
      </c>
    </row>
    <row r="8" spans="1:54" x14ac:dyDescent="0.25">
      <c r="A8" s="28" t="s">
        <v>142</v>
      </c>
      <c r="B8" t="s">
        <v>143</v>
      </c>
      <c r="C8" s="12">
        <v>43721</v>
      </c>
      <c r="D8" s="7">
        <v>395000</v>
      </c>
      <c r="E8" t="s">
        <v>15</v>
      </c>
      <c r="F8" t="s">
        <v>118</v>
      </c>
      <c r="G8" s="7">
        <v>395000</v>
      </c>
      <c r="H8" s="7">
        <v>45200</v>
      </c>
      <c r="I8" s="7">
        <f>G8-H8</f>
        <v>349800</v>
      </c>
      <c r="J8" s="7">
        <v>316500</v>
      </c>
      <c r="K8" s="17">
        <f>I8/J8</f>
        <v>1.1052132701421802</v>
      </c>
      <c r="L8" s="22" t="s">
        <v>39</v>
      </c>
      <c r="M8" t="s">
        <v>210</v>
      </c>
      <c r="N8" t="s">
        <v>144</v>
      </c>
      <c r="O8" t="s">
        <v>20</v>
      </c>
      <c r="P8">
        <v>201</v>
      </c>
    </row>
    <row r="9" spans="1:54" x14ac:dyDescent="0.25">
      <c r="A9" s="27" t="s">
        <v>176</v>
      </c>
      <c r="B9" t="s">
        <v>177</v>
      </c>
      <c r="C9" s="12">
        <v>43922</v>
      </c>
      <c r="D9" s="7">
        <v>6058333</v>
      </c>
      <c r="E9" t="s">
        <v>18</v>
      </c>
      <c r="F9" t="s">
        <v>29</v>
      </c>
      <c r="G9" s="7">
        <v>6058333</v>
      </c>
      <c r="H9" s="7">
        <v>328000</v>
      </c>
      <c r="I9" s="7">
        <f t="shared" ref="I9" si="6">G9-H9</f>
        <v>5730333</v>
      </c>
      <c r="J9" s="7">
        <v>4364000</v>
      </c>
      <c r="K9" s="17">
        <f t="shared" ref="K9" si="7">I9/J9</f>
        <v>1.3130918881759854</v>
      </c>
      <c r="L9" s="22" t="s">
        <v>35</v>
      </c>
      <c r="M9" t="s">
        <v>38</v>
      </c>
      <c r="N9" t="s">
        <v>178</v>
      </c>
      <c r="O9" t="s">
        <v>36</v>
      </c>
      <c r="P9">
        <v>201</v>
      </c>
    </row>
    <row r="10" spans="1:54" ht="15.75" thickBot="1" x14ac:dyDescent="0.3">
      <c r="A10" s="28" t="s">
        <v>110</v>
      </c>
      <c r="B10" t="s">
        <v>111</v>
      </c>
      <c r="C10" s="12">
        <v>43698</v>
      </c>
      <c r="D10" s="7">
        <v>108000</v>
      </c>
      <c r="E10" t="s">
        <v>24</v>
      </c>
      <c r="F10" t="s">
        <v>34</v>
      </c>
      <c r="G10" s="7">
        <v>108000</v>
      </c>
      <c r="H10" s="7">
        <v>23000</v>
      </c>
      <c r="I10" s="7">
        <f t="shared" ref="I10" si="8">G10-H10</f>
        <v>85000</v>
      </c>
      <c r="J10" s="7">
        <v>76000</v>
      </c>
      <c r="K10" s="17">
        <f t="shared" ref="K10" si="9">I10/J10</f>
        <v>1.118421052631579</v>
      </c>
      <c r="L10" s="22" t="s">
        <v>39</v>
      </c>
      <c r="M10" t="s">
        <v>157</v>
      </c>
      <c r="O10" t="s">
        <v>36</v>
      </c>
      <c r="P10">
        <v>201</v>
      </c>
    </row>
    <row r="11" spans="1:54" ht="15.75" thickTop="1" x14ac:dyDescent="0.25">
      <c r="A11" s="3"/>
      <c r="B11" s="3"/>
      <c r="C11" s="13" t="s">
        <v>60</v>
      </c>
      <c r="D11" s="8">
        <f>+SUM(D2:D10)</f>
        <v>8775633</v>
      </c>
      <c r="E11" s="3"/>
      <c r="F11" s="3"/>
      <c r="G11" s="8">
        <f>+SUM(G2:G10)</f>
        <v>8775633</v>
      </c>
      <c r="H11" s="8"/>
      <c r="I11" s="8">
        <f>+SUM(I2:I10)</f>
        <v>7636127</v>
      </c>
      <c r="J11" s="8">
        <f>+SUM(J2:J10)</f>
        <v>6761534</v>
      </c>
      <c r="K11" s="18"/>
      <c r="L11" s="23"/>
      <c r="M11" s="3"/>
      <c r="N11" s="3"/>
      <c r="O11" s="3"/>
      <c r="P11" s="3"/>
    </row>
    <row r="12" spans="1:54" x14ac:dyDescent="0.25">
      <c r="A12" s="4"/>
      <c r="B12" s="4"/>
      <c r="C12" s="14"/>
      <c r="D12" s="9"/>
      <c r="E12" s="4"/>
      <c r="F12" s="4"/>
      <c r="G12" s="9"/>
      <c r="H12" s="9"/>
      <c r="I12" s="9"/>
      <c r="J12" s="9" t="s">
        <v>61</v>
      </c>
      <c r="K12" s="19">
        <f>I11/J11</f>
        <v>1.1293483106052562</v>
      </c>
      <c r="L12" s="42"/>
      <c r="M12" s="4"/>
      <c r="N12" s="4"/>
      <c r="O12" s="4"/>
      <c r="P12" s="4"/>
    </row>
    <row r="13" spans="1:54" x14ac:dyDescent="0.25">
      <c r="A13" s="5"/>
      <c r="B13" s="5" t="s">
        <v>409</v>
      </c>
      <c r="C13" s="15"/>
      <c r="D13" s="10"/>
      <c r="E13" s="5"/>
      <c r="F13" s="5"/>
      <c r="G13" s="10"/>
      <c r="H13" s="10"/>
      <c r="I13" s="10"/>
      <c r="J13" s="10" t="s">
        <v>62</v>
      </c>
      <c r="K13" s="20">
        <f>AVERAGE(K4:K10)</f>
        <v>0.94697168431007983</v>
      </c>
      <c r="L13" s="26"/>
      <c r="M13" s="5"/>
      <c r="N13" s="5"/>
      <c r="O13" s="5"/>
      <c r="P13" s="5"/>
    </row>
    <row r="16" spans="1:54" x14ac:dyDescent="0.25">
      <c r="A16" s="27" t="s">
        <v>238</v>
      </c>
      <c r="B16" s="27" t="s">
        <v>221</v>
      </c>
    </row>
    <row r="17" spans="1:54" x14ac:dyDescent="0.25">
      <c r="A17" s="1" t="s">
        <v>0</v>
      </c>
      <c r="B17" s="1" t="s">
        <v>1</v>
      </c>
      <c r="C17" s="11" t="s">
        <v>2</v>
      </c>
      <c r="D17" s="6" t="s">
        <v>3</v>
      </c>
      <c r="E17" s="1" t="s">
        <v>4</v>
      </c>
      <c r="F17" s="1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16" t="s">
        <v>10</v>
      </c>
      <c r="L17" s="21" t="s">
        <v>11</v>
      </c>
      <c r="M17" s="1" t="s">
        <v>65</v>
      </c>
      <c r="N17" s="1" t="s">
        <v>12</v>
      </c>
      <c r="O17" s="1" t="s">
        <v>13</v>
      </c>
      <c r="P17" s="1" t="s">
        <v>14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x14ac:dyDescent="0.25">
      <c r="A18" s="28" t="s">
        <v>116</v>
      </c>
      <c r="B18" t="s">
        <v>117</v>
      </c>
      <c r="C18" s="12">
        <v>43635</v>
      </c>
      <c r="D18" s="7">
        <v>1358150</v>
      </c>
      <c r="E18" t="s">
        <v>22</v>
      </c>
      <c r="F18" t="s">
        <v>118</v>
      </c>
      <c r="G18" s="7">
        <v>1358150</v>
      </c>
      <c r="H18" s="7">
        <v>413706</v>
      </c>
      <c r="I18" s="7">
        <f>G18-H18</f>
        <v>944444</v>
      </c>
      <c r="J18" s="7">
        <v>1327834</v>
      </c>
      <c r="K18" s="17">
        <f>I18/J18</f>
        <v>0.71126661917076983</v>
      </c>
      <c r="L18" s="22" t="s">
        <v>17</v>
      </c>
      <c r="M18" t="s">
        <v>152</v>
      </c>
      <c r="O18" t="s">
        <v>20</v>
      </c>
      <c r="P18">
        <v>201</v>
      </c>
      <c r="AB18" s="2"/>
      <c r="AS18" s="2"/>
      <c r="AU18" s="2"/>
    </row>
    <row r="19" spans="1:54" x14ac:dyDescent="0.25">
      <c r="A19" s="27" t="s">
        <v>279</v>
      </c>
      <c r="B19" t="s">
        <v>280</v>
      </c>
      <c r="C19" s="12">
        <v>44268</v>
      </c>
      <c r="D19" s="7">
        <v>300000</v>
      </c>
      <c r="E19" t="s">
        <v>15</v>
      </c>
      <c r="F19" t="s">
        <v>16</v>
      </c>
      <c r="G19" s="7">
        <v>300000</v>
      </c>
      <c r="H19" s="7">
        <v>167000</v>
      </c>
      <c r="I19" s="7">
        <f t="shared" ref="I19" si="10">G19-H19</f>
        <v>133000</v>
      </c>
      <c r="J19" s="7">
        <v>157800</v>
      </c>
      <c r="K19" s="17">
        <f t="shared" ref="K19" si="11">I19/J19</f>
        <v>0.84283903675538652</v>
      </c>
      <c r="L19" s="22" t="s">
        <v>17</v>
      </c>
      <c r="M19" t="s">
        <v>19</v>
      </c>
      <c r="O19" t="s">
        <v>21</v>
      </c>
      <c r="P19">
        <v>201</v>
      </c>
      <c r="AA19" s="2"/>
      <c r="AR19" s="2"/>
      <c r="AT19" s="2"/>
    </row>
    <row r="20" spans="1:54" x14ac:dyDescent="0.25">
      <c r="A20" s="28" t="s">
        <v>71</v>
      </c>
      <c r="B20" t="s">
        <v>72</v>
      </c>
      <c r="C20" s="12">
        <v>43717</v>
      </c>
      <c r="D20" s="7">
        <v>190000</v>
      </c>
      <c r="E20" t="s">
        <v>15</v>
      </c>
      <c r="F20" t="s">
        <v>16</v>
      </c>
      <c r="G20" s="7">
        <v>190000</v>
      </c>
      <c r="H20" s="7">
        <v>42000</v>
      </c>
      <c r="I20" s="7">
        <f t="shared" ref="I20" si="12">G20-H20</f>
        <v>148000</v>
      </c>
      <c r="J20" s="7">
        <v>124500</v>
      </c>
      <c r="K20" s="17">
        <f t="shared" ref="K20" si="13">I20/J20</f>
        <v>1.1887550200803212</v>
      </c>
      <c r="L20" s="22" t="s">
        <v>17</v>
      </c>
      <c r="M20" t="s">
        <v>31</v>
      </c>
      <c r="O20" t="s">
        <v>21</v>
      </c>
      <c r="P20">
        <v>201</v>
      </c>
    </row>
    <row r="21" spans="1:54" x14ac:dyDescent="0.25">
      <c r="A21" s="28" t="s">
        <v>205</v>
      </c>
      <c r="B21" t="s">
        <v>206</v>
      </c>
      <c r="C21" s="12">
        <v>43738</v>
      </c>
      <c r="D21" s="7">
        <v>250000</v>
      </c>
      <c r="E21" t="s">
        <v>24</v>
      </c>
      <c r="F21" t="s">
        <v>25</v>
      </c>
      <c r="G21" s="7">
        <v>250000</v>
      </c>
      <c r="H21" s="7">
        <v>64700</v>
      </c>
      <c r="I21" s="7">
        <f>G21-H21</f>
        <v>185300</v>
      </c>
      <c r="J21" s="7">
        <v>298200</v>
      </c>
      <c r="K21" s="17">
        <f>I21/J21</f>
        <v>0.62139503688799469</v>
      </c>
      <c r="L21" s="22" t="s">
        <v>39</v>
      </c>
      <c r="M21" t="s">
        <v>31</v>
      </c>
      <c r="O21" t="s">
        <v>20</v>
      </c>
      <c r="P21">
        <v>201</v>
      </c>
    </row>
    <row r="22" spans="1:54" x14ac:dyDescent="0.25">
      <c r="A22" s="28" t="s">
        <v>207</v>
      </c>
      <c r="B22" t="s">
        <v>208</v>
      </c>
      <c r="C22" s="12">
        <v>43742</v>
      </c>
      <c r="D22" s="7">
        <v>36150</v>
      </c>
      <c r="E22" t="s">
        <v>15</v>
      </c>
      <c r="F22" t="s">
        <v>16</v>
      </c>
      <c r="G22" s="7">
        <v>36150</v>
      </c>
      <c r="H22" s="7">
        <v>9900</v>
      </c>
      <c r="I22" s="7">
        <f>G22-H22</f>
        <v>26250</v>
      </c>
      <c r="J22" s="7">
        <v>36700</v>
      </c>
      <c r="K22" s="17">
        <f>I22/J22</f>
        <v>0.71525885558583102</v>
      </c>
      <c r="L22" s="22" t="s">
        <v>39</v>
      </c>
      <c r="M22" t="s">
        <v>209</v>
      </c>
      <c r="O22" t="s">
        <v>20</v>
      </c>
      <c r="P22">
        <v>201</v>
      </c>
    </row>
    <row r="23" spans="1:54" ht="15.75" thickBot="1" x14ac:dyDescent="0.3">
      <c r="A23" s="28" t="s">
        <v>142</v>
      </c>
      <c r="B23" t="s">
        <v>143</v>
      </c>
      <c r="C23" s="12">
        <v>43721</v>
      </c>
      <c r="D23" s="7">
        <v>395000</v>
      </c>
      <c r="E23" t="s">
        <v>15</v>
      </c>
      <c r="F23" t="s">
        <v>118</v>
      </c>
      <c r="G23" s="7">
        <v>395000</v>
      </c>
      <c r="H23" s="7">
        <v>45200</v>
      </c>
      <c r="I23" s="7">
        <f>G23-H23</f>
        <v>349800</v>
      </c>
      <c r="J23" s="7">
        <v>316500</v>
      </c>
      <c r="K23" s="17">
        <f>I23/J23</f>
        <v>1.1052132701421802</v>
      </c>
      <c r="L23" s="22" t="s">
        <v>39</v>
      </c>
      <c r="M23" t="s">
        <v>210</v>
      </c>
      <c r="N23" t="s">
        <v>144</v>
      </c>
      <c r="O23" t="s">
        <v>20</v>
      </c>
      <c r="P23">
        <v>201</v>
      </c>
    </row>
    <row r="24" spans="1:54" ht="15.75" thickTop="1" x14ac:dyDescent="0.25">
      <c r="A24" s="3"/>
      <c r="B24" s="3"/>
      <c r="C24" s="13" t="s">
        <v>60</v>
      </c>
      <c r="D24" s="8">
        <f>+SUM(D18:D23)</f>
        <v>2529300</v>
      </c>
      <c r="E24" s="3"/>
      <c r="F24" s="3"/>
      <c r="G24" s="8">
        <f>+SUM(G18:G23)</f>
        <v>2529300</v>
      </c>
      <c r="H24" s="8"/>
      <c r="I24" s="8">
        <f>+SUM(I18:I23)</f>
        <v>1786794</v>
      </c>
      <c r="J24" s="8">
        <f>+SUM(J18:J23)</f>
        <v>2261534</v>
      </c>
      <c r="K24" s="18"/>
      <c r="L24" s="23"/>
      <c r="M24" s="3"/>
      <c r="N24" s="3"/>
      <c r="O24" s="3"/>
      <c r="P24" s="3"/>
    </row>
    <row r="25" spans="1:54" x14ac:dyDescent="0.25">
      <c r="A25" s="4"/>
      <c r="B25" s="4"/>
      <c r="C25" s="14"/>
      <c r="D25" s="9"/>
      <c r="E25" s="4"/>
      <c r="F25" s="4"/>
      <c r="G25" s="9"/>
      <c r="H25" s="9"/>
      <c r="I25" s="9"/>
      <c r="J25" s="9" t="s">
        <v>61</v>
      </c>
      <c r="K25" s="19">
        <f>I24/J24</f>
        <v>0.79008053825412305</v>
      </c>
      <c r="L25" s="42"/>
      <c r="M25" s="4"/>
      <c r="N25" s="4"/>
      <c r="O25" s="4"/>
      <c r="P25" s="4"/>
    </row>
    <row r="26" spans="1:54" x14ac:dyDescent="0.25">
      <c r="A26" s="5"/>
      <c r="B26" s="5"/>
      <c r="C26" s="15"/>
      <c r="D26" s="10"/>
      <c r="E26" s="5"/>
      <c r="F26" s="5"/>
      <c r="G26" s="10"/>
      <c r="H26" s="10"/>
      <c r="I26" s="10"/>
      <c r="J26" s="10" t="s">
        <v>62</v>
      </c>
      <c r="K26" s="20">
        <f>AVERAGE(K18:K23)</f>
        <v>0.86412130643708063</v>
      </c>
      <c r="L26" s="26"/>
      <c r="M26" s="5"/>
      <c r="N26" s="5"/>
      <c r="O26" s="5"/>
      <c r="P26" s="5"/>
    </row>
    <row r="28" spans="1:54" x14ac:dyDescent="0.25">
      <c r="A28" s="28" t="s">
        <v>68</v>
      </c>
      <c r="B28" t="s">
        <v>69</v>
      </c>
      <c r="C28" s="12">
        <v>43576</v>
      </c>
      <c r="D28" s="7">
        <v>1400000</v>
      </c>
      <c r="E28" t="s">
        <v>15</v>
      </c>
      <c r="F28" t="s">
        <v>16</v>
      </c>
      <c r="G28" s="7">
        <v>1400000</v>
      </c>
      <c r="H28" s="7">
        <v>156000</v>
      </c>
      <c r="I28" s="7">
        <f t="shared" ref="I28:I29" si="14">G28-H28</f>
        <v>1244000</v>
      </c>
      <c r="J28" s="7">
        <v>827000</v>
      </c>
      <c r="K28" s="17">
        <f t="shared" ref="K28:K29" si="15">I28/J28</f>
        <v>1.5042321644498187</v>
      </c>
      <c r="L28" s="22" t="s">
        <v>17</v>
      </c>
      <c r="M28" t="s">
        <v>70</v>
      </c>
      <c r="O28" t="s">
        <v>20</v>
      </c>
      <c r="P28">
        <v>201</v>
      </c>
    </row>
    <row r="29" spans="1:54" x14ac:dyDescent="0.25">
      <c r="A29" s="28" t="s">
        <v>153</v>
      </c>
      <c r="B29" t="s">
        <v>154</v>
      </c>
      <c r="C29" s="12">
        <v>43892</v>
      </c>
      <c r="D29" s="7">
        <v>150000</v>
      </c>
      <c r="E29" t="s">
        <v>15</v>
      </c>
      <c r="F29" t="s">
        <v>16</v>
      </c>
      <c r="G29" s="7">
        <v>150000</v>
      </c>
      <c r="H29" s="7">
        <v>82700</v>
      </c>
      <c r="I29" s="7">
        <f t="shared" si="14"/>
        <v>67300</v>
      </c>
      <c r="J29" s="7">
        <v>220500</v>
      </c>
      <c r="K29" s="17">
        <f t="shared" si="15"/>
        <v>0.30521541950113379</v>
      </c>
      <c r="L29" s="22" t="s">
        <v>17</v>
      </c>
      <c r="M29" t="s">
        <v>41</v>
      </c>
      <c r="O29" t="s">
        <v>20</v>
      </c>
      <c r="P29">
        <v>201</v>
      </c>
    </row>
    <row r="31" spans="1:54" x14ac:dyDescent="0.25">
      <c r="A31" s="27" t="s">
        <v>262</v>
      </c>
      <c r="B31" s="27" t="s">
        <v>221</v>
      </c>
    </row>
    <row r="32" spans="1:54" x14ac:dyDescent="0.25">
      <c r="A32" s="1" t="s">
        <v>0</v>
      </c>
      <c r="B32" s="1" t="s">
        <v>1</v>
      </c>
      <c r="C32" s="11" t="s">
        <v>2</v>
      </c>
      <c r="D32" s="6" t="s">
        <v>3</v>
      </c>
      <c r="E32" s="1" t="s">
        <v>4</v>
      </c>
      <c r="F32" s="1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16" t="s">
        <v>10</v>
      </c>
      <c r="L32" s="21" t="s">
        <v>11</v>
      </c>
      <c r="M32" s="1" t="s">
        <v>65</v>
      </c>
      <c r="N32" s="1" t="s">
        <v>12</v>
      </c>
      <c r="O32" s="1" t="s">
        <v>13</v>
      </c>
      <c r="P32" s="1" t="s">
        <v>14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x14ac:dyDescent="0.25">
      <c r="A33" s="28" t="s">
        <v>71</v>
      </c>
      <c r="B33" t="s">
        <v>72</v>
      </c>
      <c r="C33" s="12">
        <v>43717</v>
      </c>
      <c r="D33" s="7">
        <v>190000</v>
      </c>
      <c r="E33" t="s">
        <v>15</v>
      </c>
      <c r="F33" t="s">
        <v>16</v>
      </c>
      <c r="G33" s="7">
        <v>190000</v>
      </c>
      <c r="H33" s="7">
        <v>42000</v>
      </c>
      <c r="I33" s="7">
        <f t="shared" ref="I33" si="16">G33-H33</f>
        <v>148000</v>
      </c>
      <c r="J33" s="7">
        <v>124500</v>
      </c>
      <c r="K33" s="17">
        <f t="shared" ref="K33" si="17">I33/J33</f>
        <v>1.1887550200803212</v>
      </c>
      <c r="L33" s="22" t="s">
        <v>17</v>
      </c>
      <c r="M33" t="s">
        <v>31</v>
      </c>
      <c r="O33" t="s">
        <v>21</v>
      </c>
      <c r="P33">
        <v>201</v>
      </c>
    </row>
    <row r="34" spans="1:54" x14ac:dyDescent="0.25">
      <c r="A34" s="28" t="s">
        <v>205</v>
      </c>
      <c r="B34" t="s">
        <v>206</v>
      </c>
      <c r="C34" s="12">
        <v>43738</v>
      </c>
      <c r="D34" s="7">
        <v>250000</v>
      </c>
      <c r="E34" t="s">
        <v>24</v>
      </c>
      <c r="F34" t="s">
        <v>25</v>
      </c>
      <c r="G34" s="7">
        <v>250000</v>
      </c>
      <c r="H34" s="7">
        <v>64700</v>
      </c>
      <c r="I34" s="7">
        <f>G34-H34</f>
        <v>185300</v>
      </c>
      <c r="J34" s="7">
        <v>298200</v>
      </c>
      <c r="K34" s="17">
        <f>I34/J34</f>
        <v>0.62139503688799469</v>
      </c>
      <c r="L34" s="22" t="s">
        <v>39</v>
      </c>
      <c r="M34" t="s">
        <v>31</v>
      </c>
      <c r="O34" t="s">
        <v>20</v>
      </c>
      <c r="P34">
        <v>201</v>
      </c>
    </row>
    <row r="35" spans="1:54" x14ac:dyDescent="0.25">
      <c r="A35" s="28" t="s">
        <v>207</v>
      </c>
      <c r="B35" t="s">
        <v>208</v>
      </c>
      <c r="C35" s="12">
        <v>43742</v>
      </c>
      <c r="D35" s="7">
        <v>36150</v>
      </c>
      <c r="E35" t="s">
        <v>15</v>
      </c>
      <c r="F35" t="s">
        <v>16</v>
      </c>
      <c r="G35" s="7">
        <v>36150</v>
      </c>
      <c r="H35" s="7">
        <v>9900</v>
      </c>
      <c r="I35" s="7">
        <f>G35-H35</f>
        <v>26250</v>
      </c>
      <c r="J35" s="7">
        <v>36700</v>
      </c>
      <c r="K35" s="17">
        <f>I35/J35</f>
        <v>0.71525885558583102</v>
      </c>
      <c r="L35" s="22" t="s">
        <v>39</v>
      </c>
      <c r="M35" t="s">
        <v>209</v>
      </c>
      <c r="O35" t="s">
        <v>20</v>
      </c>
      <c r="P35">
        <v>201</v>
      </c>
    </row>
    <row r="36" spans="1:54" x14ac:dyDescent="0.25">
      <c r="A36" s="27" t="s">
        <v>347</v>
      </c>
      <c r="B36" t="s">
        <v>348</v>
      </c>
      <c r="C36" s="12">
        <v>44144</v>
      </c>
      <c r="D36" s="7">
        <v>80000</v>
      </c>
      <c r="E36" t="s">
        <v>15</v>
      </c>
      <c r="F36" t="s">
        <v>16</v>
      </c>
      <c r="G36" s="7">
        <v>80000</v>
      </c>
      <c r="H36" s="7">
        <v>46000</v>
      </c>
      <c r="I36" s="7">
        <f t="shared" ref="I36" si="18">G36-H36</f>
        <v>34000</v>
      </c>
      <c r="J36" s="7">
        <v>60000</v>
      </c>
      <c r="K36" s="17">
        <f t="shared" ref="K36" si="19">I36/J36</f>
        <v>0.56666666666666665</v>
      </c>
      <c r="L36" s="22" t="s">
        <v>39</v>
      </c>
      <c r="M36" t="s">
        <v>349</v>
      </c>
      <c r="O36" t="s">
        <v>350</v>
      </c>
      <c r="P36">
        <v>201</v>
      </c>
    </row>
    <row r="37" spans="1:54" ht="15.75" thickBot="1" x14ac:dyDescent="0.3">
      <c r="A37" s="28" t="s">
        <v>142</v>
      </c>
      <c r="B37" t="s">
        <v>143</v>
      </c>
      <c r="C37" s="12">
        <v>43721</v>
      </c>
      <c r="D37" s="7">
        <v>395000</v>
      </c>
      <c r="E37" t="s">
        <v>15</v>
      </c>
      <c r="F37" t="s">
        <v>118</v>
      </c>
      <c r="G37" s="7">
        <v>395000</v>
      </c>
      <c r="H37" s="7">
        <v>45200</v>
      </c>
      <c r="I37" s="7">
        <f>G37-H37</f>
        <v>349800</v>
      </c>
      <c r="J37" s="7">
        <v>316500</v>
      </c>
      <c r="K37" s="17">
        <f>I37/J37</f>
        <v>1.1052132701421802</v>
      </c>
      <c r="L37" s="22" t="s">
        <v>39</v>
      </c>
      <c r="M37" t="s">
        <v>210</v>
      </c>
      <c r="N37" t="s">
        <v>144</v>
      </c>
      <c r="O37" t="s">
        <v>20</v>
      </c>
      <c r="P37">
        <v>201</v>
      </c>
    </row>
    <row r="38" spans="1:54" ht="15.75" thickTop="1" x14ac:dyDescent="0.25">
      <c r="A38" s="3"/>
      <c r="B38" s="3"/>
      <c r="C38" s="13" t="s">
        <v>60</v>
      </c>
      <c r="D38" s="8">
        <f>+SUM(D33:D37)</f>
        <v>951150</v>
      </c>
      <c r="E38" s="3"/>
      <c r="F38" s="3"/>
      <c r="G38" s="8">
        <f>+SUM(G33:G37)</f>
        <v>951150</v>
      </c>
      <c r="H38" s="8"/>
      <c r="I38" s="8">
        <f>+SUM(I33:I37)</f>
        <v>743350</v>
      </c>
      <c r="J38" s="8">
        <f>+SUM(J33:J37)</f>
        <v>835900</v>
      </c>
      <c r="K38" s="18"/>
      <c r="L38" s="23"/>
      <c r="M38" s="3"/>
      <c r="N38" s="3"/>
      <c r="O38" s="3"/>
      <c r="P38" s="3"/>
    </row>
    <row r="39" spans="1:54" x14ac:dyDescent="0.25">
      <c r="A39" s="4"/>
      <c r="B39" s="4"/>
      <c r="C39" s="14"/>
      <c r="D39" s="9"/>
      <c r="E39" s="4"/>
      <c r="F39" s="4"/>
      <c r="G39" s="9"/>
      <c r="H39" s="9"/>
      <c r="I39" s="9"/>
      <c r="J39" s="9" t="s">
        <v>61</v>
      </c>
      <c r="K39" s="19">
        <f>I38/J38</f>
        <v>0.88928101447541574</v>
      </c>
      <c r="L39" s="42"/>
      <c r="M39" s="4"/>
      <c r="N39" s="4"/>
      <c r="O39" s="4"/>
      <c r="P39" s="4"/>
    </row>
    <row r="40" spans="1:54" ht="15.75" x14ac:dyDescent="0.25">
      <c r="A40" s="5"/>
      <c r="B40" s="51" t="s">
        <v>410</v>
      </c>
      <c r="C40" s="15"/>
      <c r="D40" s="10"/>
      <c r="E40" s="5"/>
      <c r="F40" s="5"/>
      <c r="G40" s="10"/>
      <c r="H40" s="10"/>
      <c r="I40" s="10"/>
      <c r="J40" s="10" t="s">
        <v>62</v>
      </c>
      <c r="K40" s="20">
        <f>AVERAGE(K33:K37)</f>
        <v>0.8394577698725989</v>
      </c>
      <c r="L40" s="26"/>
      <c r="M40" s="5"/>
      <c r="N40" s="5"/>
      <c r="O40" s="5"/>
      <c r="P40" s="5"/>
    </row>
    <row r="42" spans="1:54" x14ac:dyDescent="0.25">
      <c r="A42" s="28" t="s">
        <v>68</v>
      </c>
      <c r="B42" t="s">
        <v>69</v>
      </c>
      <c r="C42" s="12">
        <v>43576</v>
      </c>
      <c r="D42" s="7">
        <v>1400000</v>
      </c>
      <c r="E42" t="s">
        <v>15</v>
      </c>
      <c r="F42" t="s">
        <v>16</v>
      </c>
      <c r="G42" s="7">
        <v>1400000</v>
      </c>
      <c r="H42" s="7">
        <v>156000</v>
      </c>
      <c r="I42" s="7">
        <f t="shared" ref="I42" si="20">G42-H42</f>
        <v>1244000</v>
      </c>
      <c r="J42" s="7">
        <v>827000</v>
      </c>
      <c r="K42" s="17">
        <f t="shared" ref="K42" si="21">I42/J42</f>
        <v>1.5042321644498187</v>
      </c>
      <c r="L42" s="22" t="s">
        <v>17</v>
      </c>
      <c r="M42" t="s">
        <v>70</v>
      </c>
      <c r="O42" t="s">
        <v>20</v>
      </c>
      <c r="P42">
        <v>201</v>
      </c>
    </row>
    <row r="44" spans="1:54" x14ac:dyDescent="0.25">
      <c r="A44" s="27" t="s">
        <v>239</v>
      </c>
    </row>
    <row r="45" spans="1:54" x14ac:dyDescent="0.25">
      <c r="A45" s="1" t="s">
        <v>0</v>
      </c>
      <c r="B45" s="1" t="s">
        <v>1</v>
      </c>
      <c r="C45" s="11" t="s">
        <v>2</v>
      </c>
      <c r="D45" s="6" t="s">
        <v>3</v>
      </c>
      <c r="E45" s="1" t="s">
        <v>4</v>
      </c>
      <c r="F45" s="1" t="s">
        <v>5</v>
      </c>
      <c r="G45" s="6" t="s">
        <v>6</v>
      </c>
      <c r="H45" s="6" t="s">
        <v>7</v>
      </c>
      <c r="I45" s="6" t="s">
        <v>8</v>
      </c>
      <c r="J45" s="6" t="s">
        <v>9</v>
      </c>
      <c r="K45" s="16" t="s">
        <v>10</v>
      </c>
      <c r="L45" s="21" t="s">
        <v>11</v>
      </c>
      <c r="M45" s="1" t="s">
        <v>65</v>
      </c>
      <c r="N45" s="1" t="s">
        <v>12</v>
      </c>
      <c r="O45" s="1" t="s">
        <v>13</v>
      </c>
      <c r="P45" s="1" t="s">
        <v>14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x14ac:dyDescent="0.25">
      <c r="A46" s="27" t="s">
        <v>176</v>
      </c>
      <c r="B46" t="s">
        <v>177</v>
      </c>
      <c r="C46" s="12">
        <v>43922</v>
      </c>
      <c r="D46" s="7">
        <v>6058333</v>
      </c>
      <c r="E46" t="s">
        <v>18</v>
      </c>
      <c r="F46" t="s">
        <v>29</v>
      </c>
      <c r="G46" s="7">
        <v>6058333</v>
      </c>
      <c r="H46" s="7">
        <v>328000</v>
      </c>
      <c r="I46" s="7">
        <f t="shared" ref="I46" si="22">G46-H46</f>
        <v>5730333</v>
      </c>
      <c r="J46" s="7">
        <v>4364000</v>
      </c>
      <c r="K46" s="17">
        <f t="shared" ref="K46" si="23">I46/J46</f>
        <v>1.3130918881759854</v>
      </c>
      <c r="L46" s="22" t="s">
        <v>35</v>
      </c>
      <c r="M46" t="s">
        <v>38</v>
      </c>
      <c r="N46" t="s">
        <v>178</v>
      </c>
      <c r="O46" t="s">
        <v>36</v>
      </c>
      <c r="P46">
        <v>201</v>
      </c>
    </row>
    <row r="47" spans="1:54" ht="15.75" thickBot="1" x14ac:dyDescent="0.3">
      <c r="A47" s="28" t="s">
        <v>110</v>
      </c>
      <c r="B47" t="s">
        <v>111</v>
      </c>
      <c r="C47" s="12">
        <v>43698</v>
      </c>
      <c r="D47" s="7">
        <v>108000</v>
      </c>
      <c r="E47" t="s">
        <v>24</v>
      </c>
      <c r="F47" t="s">
        <v>34</v>
      </c>
      <c r="G47" s="7">
        <v>108000</v>
      </c>
      <c r="H47" s="7">
        <v>23000</v>
      </c>
      <c r="I47" s="7">
        <f t="shared" ref="I47" si="24">G47-H47</f>
        <v>85000</v>
      </c>
      <c r="J47" s="7">
        <v>76000</v>
      </c>
      <c r="K47" s="17">
        <f t="shared" ref="K47" si="25">I47/J47</f>
        <v>1.118421052631579</v>
      </c>
      <c r="L47" s="22" t="s">
        <v>39</v>
      </c>
      <c r="M47" t="s">
        <v>157</v>
      </c>
      <c r="O47" t="s">
        <v>36</v>
      </c>
      <c r="P47">
        <v>201</v>
      </c>
    </row>
    <row r="48" spans="1:54" ht="15.75" thickTop="1" x14ac:dyDescent="0.25">
      <c r="A48" s="3"/>
      <c r="B48" s="3"/>
      <c r="C48" s="13" t="s">
        <v>60</v>
      </c>
      <c r="D48" s="8">
        <f>+SUM(D46:D47)</f>
        <v>6166333</v>
      </c>
      <c r="E48" s="3"/>
      <c r="F48" s="3"/>
      <c r="G48" s="8">
        <f>+SUM(G46:G47)</f>
        <v>6166333</v>
      </c>
      <c r="H48" s="8"/>
      <c r="I48" s="8">
        <f>+SUM(I46:I47)</f>
        <v>5815333</v>
      </c>
      <c r="J48" s="8">
        <f>+SUM(J46:J47)</f>
        <v>4440000</v>
      </c>
      <c r="K48" s="18"/>
      <c r="L48" s="23"/>
      <c r="M48" s="3"/>
      <c r="N48" s="3"/>
      <c r="O48" s="3"/>
      <c r="P48" s="3"/>
    </row>
    <row r="49" spans="1:16" x14ac:dyDescent="0.25">
      <c r="A49" s="4"/>
      <c r="B49" s="4"/>
      <c r="C49" s="14"/>
      <c r="D49" s="9"/>
      <c r="E49" s="4"/>
      <c r="F49" s="4"/>
      <c r="G49" s="9"/>
      <c r="H49" s="9"/>
      <c r="I49" s="9"/>
      <c r="J49" s="9" t="s">
        <v>61</v>
      </c>
      <c r="K49" s="19">
        <f>I48/J48</f>
        <v>1.3097596846846846</v>
      </c>
      <c r="L49" s="42"/>
      <c r="M49" s="4"/>
      <c r="N49" s="4"/>
      <c r="O49" s="4"/>
      <c r="P49" s="4"/>
    </row>
    <row r="50" spans="1:16" x14ac:dyDescent="0.25">
      <c r="A50" s="5" t="s">
        <v>274</v>
      </c>
      <c r="B50" s="5"/>
      <c r="C50" s="15"/>
      <c r="D50" s="10"/>
      <c r="E50" s="5"/>
      <c r="F50" s="5"/>
      <c r="G50" s="10"/>
      <c r="H50" s="10"/>
      <c r="I50" s="10"/>
      <c r="J50" s="10" t="s">
        <v>62</v>
      </c>
      <c r="K50" s="20">
        <f>AVERAGE(K47:K47)</f>
        <v>1.118421052631579</v>
      </c>
      <c r="L50" s="26"/>
      <c r="M50" s="5"/>
      <c r="N50" s="5"/>
      <c r="O50" s="5"/>
      <c r="P50" s="5"/>
    </row>
  </sheetData>
  <conditionalFormatting sqref="A33:P33 A5:N6 A2:P2 A10:P10 A18:P18 A47:P47 A4:P4 A20:P20">
    <cfRule type="expression" dxfId="295" priority="451" stopIfTrue="1">
      <formula>MOD(ROW(),4)&gt;1</formula>
    </cfRule>
    <cfRule type="expression" dxfId="294" priority="452" stopIfTrue="1">
      <formula>MOD(ROW(),4)&lt;2</formula>
    </cfRule>
  </conditionalFormatting>
  <conditionalFormatting sqref="A8:N8">
    <cfRule type="expression" dxfId="293" priority="191" stopIfTrue="1">
      <formula>MOD(ROW(),4)&gt;1</formula>
    </cfRule>
    <cfRule type="expression" dxfId="292" priority="192" stopIfTrue="1">
      <formula>MOD(ROW(),4)&lt;2</formula>
    </cfRule>
  </conditionalFormatting>
  <conditionalFormatting sqref="O22">
    <cfRule type="expression" dxfId="291" priority="101" stopIfTrue="1">
      <formula>MOD(ROW(),4)&gt;1</formula>
    </cfRule>
    <cfRule type="expression" dxfId="290" priority="102" stopIfTrue="1">
      <formula>MOD(ROW(),4)&lt;2</formula>
    </cfRule>
  </conditionalFormatting>
  <conditionalFormatting sqref="O23">
    <cfRule type="expression" dxfId="289" priority="91" stopIfTrue="1">
      <formula>MOD(ROW(),4)&gt;1</formula>
    </cfRule>
    <cfRule type="expression" dxfId="288" priority="92" stopIfTrue="1">
      <formula>MOD(ROW(),4)&lt;2</formula>
    </cfRule>
  </conditionalFormatting>
  <conditionalFormatting sqref="P21:P22">
    <cfRule type="expression" dxfId="287" priority="109" stopIfTrue="1">
      <formula>MOD(ROW(),4)&gt;1</formula>
    </cfRule>
    <cfRule type="expression" dxfId="286" priority="110" stopIfTrue="1">
      <formula>MOD(ROW(),4)&lt;2</formula>
    </cfRule>
  </conditionalFormatting>
  <conditionalFormatting sqref="A21:N23">
    <cfRule type="expression" dxfId="285" priority="115" stopIfTrue="1">
      <formula>MOD(ROW(),4)&gt;1</formula>
    </cfRule>
    <cfRule type="expression" dxfId="284" priority="116" stopIfTrue="1">
      <formula>MOD(ROW(),4)&lt;2</formula>
    </cfRule>
  </conditionalFormatting>
  <conditionalFormatting sqref="O21">
    <cfRule type="expression" dxfId="283" priority="107" stopIfTrue="1">
      <formula>MOD(ROW(),4)&gt;1</formula>
    </cfRule>
    <cfRule type="expression" dxfId="282" priority="108" stopIfTrue="1">
      <formula>MOD(ROW(),4)&lt;2</formula>
    </cfRule>
  </conditionalFormatting>
  <conditionalFormatting sqref="O21">
    <cfRule type="expression" dxfId="281" priority="105" stopIfTrue="1">
      <formula>MOD(ROW(),4)&gt;1</formula>
    </cfRule>
    <cfRule type="expression" dxfId="280" priority="106" stopIfTrue="1">
      <formula>MOD(ROW(),4)&lt;2</formula>
    </cfRule>
  </conditionalFormatting>
  <conditionalFormatting sqref="O21">
    <cfRule type="expression" dxfId="279" priority="103" stopIfTrue="1">
      <formula>MOD(ROW(),4)&gt;1</formula>
    </cfRule>
    <cfRule type="expression" dxfId="278" priority="104" stopIfTrue="1">
      <formula>MOD(ROW(),4)&lt;2</formula>
    </cfRule>
  </conditionalFormatting>
  <conditionalFormatting sqref="O22">
    <cfRule type="expression" dxfId="277" priority="97" stopIfTrue="1">
      <formula>MOD(ROW(),4)&gt;1</formula>
    </cfRule>
    <cfRule type="expression" dxfId="276" priority="98" stopIfTrue="1">
      <formula>MOD(ROW(),4)&lt;2</formula>
    </cfRule>
  </conditionalFormatting>
  <conditionalFormatting sqref="P23">
    <cfRule type="expression" dxfId="275" priority="95" stopIfTrue="1">
      <formula>MOD(ROW(),4)&gt;1</formula>
    </cfRule>
    <cfRule type="expression" dxfId="274" priority="96" stopIfTrue="1">
      <formula>MOD(ROW(),4)&lt;2</formula>
    </cfRule>
  </conditionalFormatting>
  <conditionalFormatting sqref="O22">
    <cfRule type="expression" dxfId="273" priority="99" stopIfTrue="1">
      <formula>MOD(ROW(),4)&gt;1</formula>
    </cfRule>
    <cfRule type="expression" dxfId="272" priority="100" stopIfTrue="1">
      <formula>MOD(ROW(),4)&lt;2</formula>
    </cfRule>
  </conditionalFormatting>
  <conditionalFormatting sqref="O6">
    <cfRule type="expression" dxfId="271" priority="169" stopIfTrue="1">
      <formula>MOD(ROW(),4)&gt;1</formula>
    </cfRule>
    <cfRule type="expression" dxfId="270" priority="170" stopIfTrue="1">
      <formula>MOD(ROW(),4)&lt;2</formula>
    </cfRule>
  </conditionalFormatting>
  <conditionalFormatting sqref="O8">
    <cfRule type="expression" dxfId="269" priority="161" stopIfTrue="1">
      <formula>MOD(ROW(),4)&gt;1</formula>
    </cfRule>
    <cfRule type="expression" dxfId="268" priority="162" stopIfTrue="1">
      <formula>MOD(ROW(),4)&lt;2</formula>
    </cfRule>
  </conditionalFormatting>
  <conditionalFormatting sqref="P5:P6">
    <cfRule type="expression" dxfId="267" priority="181" stopIfTrue="1">
      <formula>MOD(ROW(),4)&gt;1</formula>
    </cfRule>
    <cfRule type="expression" dxfId="266" priority="182" stopIfTrue="1">
      <formula>MOD(ROW(),4)&lt;2</formula>
    </cfRule>
  </conditionalFormatting>
  <conditionalFormatting sqref="O5">
    <cfRule type="expression" dxfId="265" priority="179" stopIfTrue="1">
      <formula>MOD(ROW(),4)&gt;1</formula>
    </cfRule>
    <cfRule type="expression" dxfId="264" priority="180" stopIfTrue="1">
      <formula>MOD(ROW(),4)&lt;2</formula>
    </cfRule>
  </conditionalFormatting>
  <conditionalFormatting sqref="O5">
    <cfRule type="expression" dxfId="263" priority="177" stopIfTrue="1">
      <formula>MOD(ROW(),4)&gt;1</formula>
    </cfRule>
    <cfRule type="expression" dxfId="262" priority="178" stopIfTrue="1">
      <formula>MOD(ROW(),4)&lt;2</formula>
    </cfRule>
  </conditionalFormatting>
  <conditionalFormatting sqref="O5">
    <cfRule type="expression" dxfId="261" priority="175" stopIfTrue="1">
      <formula>MOD(ROW(),4)&gt;1</formula>
    </cfRule>
    <cfRule type="expression" dxfId="260" priority="176" stopIfTrue="1">
      <formula>MOD(ROW(),4)&lt;2</formula>
    </cfRule>
  </conditionalFormatting>
  <conditionalFormatting sqref="O6">
    <cfRule type="expression" dxfId="259" priority="173" stopIfTrue="1">
      <formula>MOD(ROW(),4)&gt;1</formula>
    </cfRule>
    <cfRule type="expression" dxfId="258" priority="174" stopIfTrue="1">
      <formula>MOD(ROW(),4)&lt;2</formula>
    </cfRule>
  </conditionalFormatting>
  <conditionalFormatting sqref="O6">
    <cfRule type="expression" dxfId="257" priority="171" stopIfTrue="1">
      <formula>MOD(ROW(),4)&gt;1</formula>
    </cfRule>
    <cfRule type="expression" dxfId="256" priority="172" stopIfTrue="1">
      <formula>MOD(ROW(),4)&lt;2</formula>
    </cfRule>
  </conditionalFormatting>
  <conditionalFormatting sqref="P8">
    <cfRule type="expression" dxfId="255" priority="167" stopIfTrue="1">
      <formula>MOD(ROW(),4)&gt;1</formula>
    </cfRule>
    <cfRule type="expression" dxfId="254" priority="168" stopIfTrue="1">
      <formula>MOD(ROW(),4)&lt;2</formula>
    </cfRule>
  </conditionalFormatting>
  <conditionalFormatting sqref="O8">
    <cfRule type="expression" dxfId="253" priority="165" stopIfTrue="1">
      <formula>MOD(ROW(),4)&gt;1</formula>
    </cfRule>
    <cfRule type="expression" dxfId="252" priority="166" stopIfTrue="1">
      <formula>MOD(ROW(),4)&lt;2</formula>
    </cfRule>
  </conditionalFormatting>
  <conditionalFormatting sqref="O8">
    <cfRule type="expression" dxfId="251" priority="163" stopIfTrue="1">
      <formula>MOD(ROW(),4)&gt;1</formula>
    </cfRule>
    <cfRule type="expression" dxfId="250" priority="164" stopIfTrue="1">
      <formula>MOD(ROW(),4)&lt;2</formula>
    </cfRule>
  </conditionalFormatting>
  <conditionalFormatting sqref="O23">
    <cfRule type="expression" dxfId="249" priority="93" stopIfTrue="1">
      <formula>MOD(ROW(),4)&gt;1</formula>
    </cfRule>
    <cfRule type="expression" dxfId="248" priority="94" stopIfTrue="1">
      <formula>MOD(ROW(),4)&lt;2</formula>
    </cfRule>
  </conditionalFormatting>
  <conditionalFormatting sqref="O23">
    <cfRule type="expression" dxfId="247" priority="89" stopIfTrue="1">
      <formula>MOD(ROW(),4)&gt;1</formula>
    </cfRule>
    <cfRule type="expression" dxfId="246" priority="90" stopIfTrue="1">
      <formula>MOD(ROW(),4)&lt;2</formula>
    </cfRule>
  </conditionalFormatting>
  <conditionalFormatting sqref="O37">
    <cfRule type="expression" dxfId="245" priority="59" stopIfTrue="1">
      <formula>MOD(ROW(),4)&gt;1</formula>
    </cfRule>
    <cfRule type="expression" dxfId="244" priority="60" stopIfTrue="1">
      <formula>MOD(ROW(),4)&lt;2</formula>
    </cfRule>
  </conditionalFormatting>
  <conditionalFormatting sqref="A34:N35 A37:N37">
    <cfRule type="expression" dxfId="243" priority="85" stopIfTrue="1">
      <formula>MOD(ROW(),4)&gt;1</formula>
    </cfRule>
    <cfRule type="expression" dxfId="242" priority="86" stopIfTrue="1">
      <formula>MOD(ROW(),4)&lt;2</formula>
    </cfRule>
  </conditionalFormatting>
  <conditionalFormatting sqref="O35">
    <cfRule type="expression" dxfId="241" priority="67" stopIfTrue="1">
      <formula>MOD(ROW(),4)&gt;1</formula>
    </cfRule>
    <cfRule type="expression" dxfId="240" priority="68" stopIfTrue="1">
      <formula>MOD(ROW(),4)&lt;2</formula>
    </cfRule>
  </conditionalFormatting>
  <conditionalFormatting sqref="P34:P35">
    <cfRule type="expression" dxfId="239" priority="79" stopIfTrue="1">
      <formula>MOD(ROW(),4)&gt;1</formula>
    </cfRule>
    <cfRule type="expression" dxfId="238" priority="80" stopIfTrue="1">
      <formula>MOD(ROW(),4)&lt;2</formula>
    </cfRule>
  </conditionalFormatting>
  <conditionalFormatting sqref="O34">
    <cfRule type="expression" dxfId="237" priority="77" stopIfTrue="1">
      <formula>MOD(ROW(),4)&gt;1</formula>
    </cfRule>
    <cfRule type="expression" dxfId="236" priority="78" stopIfTrue="1">
      <formula>MOD(ROW(),4)&lt;2</formula>
    </cfRule>
  </conditionalFormatting>
  <conditionalFormatting sqref="O34">
    <cfRule type="expression" dxfId="235" priority="75" stopIfTrue="1">
      <formula>MOD(ROW(),4)&gt;1</formula>
    </cfRule>
    <cfRule type="expression" dxfId="234" priority="76" stopIfTrue="1">
      <formula>MOD(ROW(),4)&lt;2</formula>
    </cfRule>
  </conditionalFormatting>
  <conditionalFormatting sqref="O34">
    <cfRule type="expression" dxfId="233" priority="73" stopIfTrue="1">
      <formula>MOD(ROW(),4)&gt;1</formula>
    </cfRule>
    <cfRule type="expression" dxfId="232" priority="74" stopIfTrue="1">
      <formula>MOD(ROW(),4)&lt;2</formula>
    </cfRule>
  </conditionalFormatting>
  <conditionalFormatting sqref="O35">
    <cfRule type="expression" dxfId="231" priority="71" stopIfTrue="1">
      <formula>MOD(ROW(),4)&gt;1</formula>
    </cfRule>
    <cfRule type="expression" dxfId="230" priority="72" stopIfTrue="1">
      <formula>MOD(ROW(),4)&lt;2</formula>
    </cfRule>
  </conditionalFormatting>
  <conditionalFormatting sqref="O35">
    <cfRule type="expression" dxfId="229" priority="69" stopIfTrue="1">
      <formula>MOD(ROW(),4)&gt;1</formula>
    </cfRule>
    <cfRule type="expression" dxfId="228" priority="70" stopIfTrue="1">
      <formula>MOD(ROW(),4)&lt;2</formula>
    </cfRule>
  </conditionalFormatting>
  <conditionalFormatting sqref="P37">
    <cfRule type="expression" dxfId="227" priority="65" stopIfTrue="1">
      <formula>MOD(ROW(),4)&gt;1</formula>
    </cfRule>
    <cfRule type="expression" dxfId="226" priority="66" stopIfTrue="1">
      <formula>MOD(ROW(),4)&lt;2</formula>
    </cfRule>
  </conditionalFormatting>
  <conditionalFormatting sqref="O37">
    <cfRule type="expression" dxfId="225" priority="63" stopIfTrue="1">
      <formula>MOD(ROW(),4)&gt;1</formula>
    </cfRule>
    <cfRule type="expression" dxfId="224" priority="64" stopIfTrue="1">
      <formula>MOD(ROW(),4)&lt;2</formula>
    </cfRule>
  </conditionalFormatting>
  <conditionalFormatting sqref="O37">
    <cfRule type="expression" dxfId="223" priority="61" stopIfTrue="1">
      <formula>MOD(ROW(),4)&gt;1</formula>
    </cfRule>
    <cfRule type="expression" dxfId="222" priority="62" stopIfTrue="1">
      <formula>MOD(ROW(),4)&lt;2</formula>
    </cfRule>
  </conditionalFormatting>
  <conditionalFormatting sqref="A28:P28">
    <cfRule type="expression" dxfId="221" priority="27" stopIfTrue="1">
      <formula>MOD(ROW(),4)&gt;1</formula>
    </cfRule>
    <cfRule type="expression" dxfId="220" priority="28" stopIfTrue="1">
      <formula>MOD(ROW(),4)&lt;2</formula>
    </cfRule>
  </conditionalFormatting>
  <conditionalFormatting sqref="A29:N29">
    <cfRule type="expression" dxfId="219" priority="25" stopIfTrue="1">
      <formula>MOD(ROW(),4)&gt;1</formula>
    </cfRule>
    <cfRule type="expression" dxfId="218" priority="26" stopIfTrue="1">
      <formula>MOD(ROW(),4)&lt;2</formula>
    </cfRule>
  </conditionalFormatting>
  <conditionalFormatting sqref="P29">
    <cfRule type="expression" dxfId="217" priority="23" stopIfTrue="1">
      <formula>MOD(ROW(),4)&gt;1</formula>
    </cfRule>
    <cfRule type="expression" dxfId="216" priority="24" stopIfTrue="1">
      <formula>MOD(ROW(),4)&lt;2</formula>
    </cfRule>
  </conditionalFormatting>
  <conditionalFormatting sqref="O29">
    <cfRule type="expression" dxfId="215" priority="21" stopIfTrue="1">
      <formula>MOD(ROW(),4)&gt;1</formula>
    </cfRule>
    <cfRule type="expression" dxfId="214" priority="22" stopIfTrue="1">
      <formula>MOD(ROW(),4)&lt;2</formula>
    </cfRule>
  </conditionalFormatting>
  <conditionalFormatting sqref="A42:P42">
    <cfRule type="expression" dxfId="213" priority="17" stopIfTrue="1">
      <formula>MOD(ROW(),4)&gt;1</formula>
    </cfRule>
    <cfRule type="expression" dxfId="212" priority="18" stopIfTrue="1">
      <formula>MOD(ROW(),4)&lt;2</formula>
    </cfRule>
  </conditionalFormatting>
  <conditionalFormatting sqref="A3:P3">
    <cfRule type="expression" dxfId="211" priority="15" stopIfTrue="1">
      <formula>MOD(ROW(),4)&gt;1</formula>
    </cfRule>
    <cfRule type="expression" dxfId="210" priority="16" stopIfTrue="1">
      <formula>MOD(ROW(),4)&lt;2</formula>
    </cfRule>
  </conditionalFormatting>
  <conditionalFormatting sqref="A9:P9">
    <cfRule type="expression" dxfId="209" priority="13" stopIfTrue="1">
      <formula>MOD(ROW(),4)&gt;1</formula>
    </cfRule>
    <cfRule type="expression" dxfId="208" priority="14" stopIfTrue="1">
      <formula>MOD(ROW(),4)&lt;2</formula>
    </cfRule>
  </conditionalFormatting>
  <conditionalFormatting sqref="A19:P19">
    <cfRule type="expression" dxfId="207" priority="11" stopIfTrue="1">
      <formula>MOD(ROW(),4)&gt;1</formula>
    </cfRule>
    <cfRule type="expression" dxfId="206" priority="12" stopIfTrue="1">
      <formula>MOD(ROW(),4)&lt;2</formula>
    </cfRule>
  </conditionalFormatting>
  <conditionalFormatting sqref="A46:P46">
    <cfRule type="expression" dxfId="205" priority="9" stopIfTrue="1">
      <formula>MOD(ROW(),4)&gt;1</formula>
    </cfRule>
    <cfRule type="expression" dxfId="204" priority="10" stopIfTrue="1">
      <formula>MOD(ROW(),4)&lt;2</formula>
    </cfRule>
  </conditionalFormatting>
  <conditionalFormatting sqref="A7:P7">
    <cfRule type="expression" dxfId="203" priority="7" stopIfTrue="1">
      <formula>MOD(ROW(),4)&gt;1</formula>
    </cfRule>
    <cfRule type="expression" dxfId="202" priority="8" stopIfTrue="1">
      <formula>MOD(ROW(),4)&lt;2</formula>
    </cfRule>
  </conditionalFormatting>
  <conditionalFormatting sqref="A36:P36">
    <cfRule type="expression" dxfId="201" priority="3" stopIfTrue="1">
      <formula>MOD(ROW(),4)&gt;1</formula>
    </cfRule>
    <cfRule type="expression" dxfId="200" priority="4" stopIfTrue="1">
      <formula>MOD(ROW(),4)&lt;2</formula>
    </cfRule>
  </conditionalFormatting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"/>
  <sheetViews>
    <sheetView workbookViewId="0">
      <selection activeCell="D39" sqref="D39"/>
    </sheetView>
  </sheetViews>
  <sheetFormatPr defaultRowHeight="15" x14ac:dyDescent="0.25"/>
  <cols>
    <col min="1" max="1" width="13.42578125" customWidth="1"/>
    <col min="2" max="2" width="28.7109375" customWidth="1"/>
    <col min="3" max="3" width="12.42578125" style="12" customWidth="1"/>
    <col min="4" max="4" width="13.140625" style="7" customWidth="1"/>
    <col min="5" max="5" width="7.28515625" customWidth="1"/>
    <col min="6" max="6" width="22.42578125" customWidth="1"/>
    <col min="7" max="7" width="15.28515625" style="7" customWidth="1"/>
    <col min="8" max="8" width="14.140625" style="7" customWidth="1"/>
    <col min="9" max="9" width="15.28515625" style="7" customWidth="1"/>
    <col min="10" max="10" width="13" style="7" customWidth="1"/>
    <col min="11" max="11" width="9.85546875" style="17" customWidth="1"/>
    <col min="12" max="12" width="10.42578125" style="25" customWidth="1"/>
    <col min="13" max="13" width="21.28515625" customWidth="1"/>
    <col min="14" max="14" width="27" customWidth="1"/>
    <col min="15" max="15" width="27.85546875" customWidth="1"/>
    <col min="16" max="16" width="13.85546875" customWidth="1"/>
    <col min="17" max="17" width="9.140625" customWidth="1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8" t="s">
        <v>155</v>
      </c>
      <c r="B2" t="s">
        <v>156</v>
      </c>
      <c r="C2" s="12">
        <v>43854</v>
      </c>
      <c r="D2" s="7">
        <v>90000</v>
      </c>
      <c r="E2" t="s">
        <v>15</v>
      </c>
      <c r="F2" t="s">
        <v>27</v>
      </c>
      <c r="G2" s="7">
        <v>90000</v>
      </c>
      <c r="H2" s="7">
        <v>24900</v>
      </c>
      <c r="I2" s="7">
        <f t="shared" ref="I2:I12" si="0">G2-H2</f>
        <v>65100</v>
      </c>
      <c r="J2" s="7">
        <v>73800</v>
      </c>
      <c r="K2" s="17">
        <f t="shared" ref="K2:K12" si="1">I2/J2</f>
        <v>0.88211382113821135</v>
      </c>
      <c r="L2" s="22" t="s">
        <v>28</v>
      </c>
      <c r="M2" t="s">
        <v>157</v>
      </c>
      <c r="O2" t="s">
        <v>20</v>
      </c>
      <c r="P2">
        <v>201</v>
      </c>
    </row>
    <row r="3" spans="1:54" x14ac:dyDescent="0.25">
      <c r="A3" s="27" t="s">
        <v>283</v>
      </c>
      <c r="B3" t="s">
        <v>284</v>
      </c>
      <c r="C3" s="12">
        <v>43938</v>
      </c>
      <c r="D3" s="7">
        <v>432500</v>
      </c>
      <c r="E3" t="s">
        <v>15</v>
      </c>
      <c r="F3" t="s">
        <v>27</v>
      </c>
      <c r="G3" s="7">
        <v>432500</v>
      </c>
      <c r="H3" s="7">
        <v>75000</v>
      </c>
      <c r="I3" s="7">
        <f t="shared" si="0"/>
        <v>357500</v>
      </c>
      <c r="J3" s="7">
        <v>468800</v>
      </c>
      <c r="K3" s="17">
        <f t="shared" si="1"/>
        <v>0.76258532423208192</v>
      </c>
      <c r="L3" s="22" t="s">
        <v>28</v>
      </c>
      <c r="M3" t="s">
        <v>31</v>
      </c>
      <c r="O3" t="s">
        <v>20</v>
      </c>
      <c r="P3">
        <v>201</v>
      </c>
    </row>
    <row r="4" spans="1:54" x14ac:dyDescent="0.25">
      <c r="A4" s="27" t="s">
        <v>285</v>
      </c>
      <c r="B4" t="s">
        <v>286</v>
      </c>
      <c r="C4" s="12">
        <v>44183</v>
      </c>
      <c r="D4" s="7">
        <v>760000</v>
      </c>
      <c r="E4" t="s">
        <v>15</v>
      </c>
      <c r="F4" t="s">
        <v>27</v>
      </c>
      <c r="G4" s="7">
        <v>760000</v>
      </c>
      <c r="H4" s="7">
        <v>95000</v>
      </c>
      <c r="I4" s="7">
        <f>G4-H4</f>
        <v>665000</v>
      </c>
      <c r="J4" s="7">
        <v>1034380</v>
      </c>
      <c r="K4" s="17">
        <f>I4/J4</f>
        <v>0.64289719445464921</v>
      </c>
      <c r="L4" s="22" t="s">
        <v>28</v>
      </c>
      <c r="M4" t="s">
        <v>31</v>
      </c>
      <c r="O4" t="s">
        <v>20</v>
      </c>
      <c r="P4">
        <v>201</v>
      </c>
    </row>
    <row r="5" spans="1:54" x14ac:dyDescent="0.25">
      <c r="A5" s="28" t="s">
        <v>161</v>
      </c>
      <c r="B5" t="s">
        <v>162</v>
      </c>
      <c r="C5" s="12">
        <v>43662</v>
      </c>
      <c r="D5" s="7">
        <v>93000</v>
      </c>
      <c r="E5" t="s">
        <v>24</v>
      </c>
      <c r="F5" t="s">
        <v>34</v>
      </c>
      <c r="G5" s="7">
        <v>93000</v>
      </c>
      <c r="H5" s="7">
        <v>75800</v>
      </c>
      <c r="I5" s="7">
        <f t="shared" si="0"/>
        <v>17200</v>
      </c>
      <c r="J5" s="7">
        <v>27500</v>
      </c>
      <c r="K5" s="17">
        <f t="shared" si="1"/>
        <v>0.62545454545454549</v>
      </c>
      <c r="L5" s="22" t="s">
        <v>28</v>
      </c>
      <c r="M5" t="s">
        <v>47</v>
      </c>
      <c r="O5" t="s">
        <v>20</v>
      </c>
      <c r="P5">
        <v>201</v>
      </c>
    </row>
    <row r="6" spans="1:54" x14ac:dyDescent="0.25">
      <c r="A6" s="28" t="s">
        <v>163</v>
      </c>
      <c r="B6" t="s">
        <v>164</v>
      </c>
      <c r="C6" s="12">
        <v>43768</v>
      </c>
      <c r="D6" s="7">
        <v>380000</v>
      </c>
      <c r="E6" t="s">
        <v>15</v>
      </c>
      <c r="F6" t="s">
        <v>27</v>
      </c>
      <c r="G6" s="7">
        <v>380000</v>
      </c>
      <c r="H6" s="7">
        <v>136800</v>
      </c>
      <c r="I6" s="7">
        <f t="shared" si="0"/>
        <v>243200</v>
      </c>
      <c r="J6" s="7">
        <v>281000</v>
      </c>
      <c r="K6" s="17">
        <f t="shared" si="1"/>
        <v>0.86548042704626338</v>
      </c>
      <c r="L6" s="22" t="s">
        <v>28</v>
      </c>
      <c r="M6" t="s">
        <v>165</v>
      </c>
      <c r="O6" t="s">
        <v>20</v>
      </c>
      <c r="P6">
        <v>201</v>
      </c>
    </row>
    <row r="7" spans="1:54" x14ac:dyDescent="0.25">
      <c r="A7" s="28" t="s">
        <v>122</v>
      </c>
      <c r="B7" t="s">
        <v>166</v>
      </c>
      <c r="C7" s="12">
        <v>43556</v>
      </c>
      <c r="D7" s="7">
        <v>160000</v>
      </c>
      <c r="E7" t="s">
        <v>15</v>
      </c>
      <c r="F7" t="s">
        <v>27</v>
      </c>
      <c r="G7" s="7">
        <v>160000</v>
      </c>
      <c r="H7" s="7">
        <v>56200</v>
      </c>
      <c r="I7" s="7">
        <f t="shared" si="0"/>
        <v>103800</v>
      </c>
      <c r="J7" s="7">
        <v>106000</v>
      </c>
      <c r="K7" s="17">
        <f t="shared" si="1"/>
        <v>0.97924528301886793</v>
      </c>
      <c r="L7" s="22" t="s">
        <v>28</v>
      </c>
      <c r="M7" t="s">
        <v>42</v>
      </c>
      <c r="O7" t="s">
        <v>20</v>
      </c>
      <c r="P7">
        <v>201</v>
      </c>
    </row>
    <row r="8" spans="1:54" x14ac:dyDescent="0.25">
      <c r="A8" s="28" t="s">
        <v>167</v>
      </c>
      <c r="B8" t="s">
        <v>168</v>
      </c>
      <c r="C8" s="12">
        <v>43748</v>
      </c>
      <c r="D8" s="7">
        <v>375000</v>
      </c>
      <c r="E8" t="s">
        <v>15</v>
      </c>
      <c r="F8" t="s">
        <v>27</v>
      </c>
      <c r="G8" s="7">
        <v>375000</v>
      </c>
      <c r="H8" s="7">
        <v>63900</v>
      </c>
      <c r="I8" s="7">
        <f t="shared" si="0"/>
        <v>311100</v>
      </c>
      <c r="J8" s="7">
        <v>347800</v>
      </c>
      <c r="K8" s="17">
        <f t="shared" si="1"/>
        <v>0.89447958596894772</v>
      </c>
      <c r="L8" s="22" t="s">
        <v>28</v>
      </c>
      <c r="M8" t="s">
        <v>169</v>
      </c>
      <c r="O8" t="s">
        <v>20</v>
      </c>
      <c r="P8">
        <v>201</v>
      </c>
    </row>
    <row r="9" spans="1:54" x14ac:dyDescent="0.25">
      <c r="A9" s="28" t="s">
        <v>170</v>
      </c>
      <c r="B9" t="s">
        <v>171</v>
      </c>
      <c r="C9" s="12">
        <v>43805</v>
      </c>
      <c r="D9" s="7">
        <v>62500</v>
      </c>
      <c r="E9" t="s">
        <v>15</v>
      </c>
      <c r="F9" t="s">
        <v>27</v>
      </c>
      <c r="G9" s="7">
        <v>62500</v>
      </c>
      <c r="H9" s="7">
        <v>37500</v>
      </c>
      <c r="I9" s="7">
        <f t="shared" si="0"/>
        <v>25000</v>
      </c>
      <c r="J9" s="7">
        <v>36000</v>
      </c>
      <c r="K9" s="17">
        <f t="shared" si="1"/>
        <v>0.69444444444444442</v>
      </c>
      <c r="L9" s="22" t="s">
        <v>28</v>
      </c>
      <c r="M9" t="s">
        <v>172</v>
      </c>
      <c r="O9" t="s">
        <v>20</v>
      </c>
      <c r="P9">
        <v>201</v>
      </c>
    </row>
    <row r="10" spans="1:54" x14ac:dyDescent="0.25">
      <c r="A10" s="27" t="s">
        <v>287</v>
      </c>
      <c r="B10" t="s">
        <v>288</v>
      </c>
      <c r="C10" s="12">
        <v>44125</v>
      </c>
      <c r="D10" s="7">
        <v>125000</v>
      </c>
      <c r="E10" t="s">
        <v>15</v>
      </c>
      <c r="F10" t="s">
        <v>27</v>
      </c>
      <c r="G10" s="7">
        <v>125000</v>
      </c>
      <c r="H10" s="7">
        <v>42000</v>
      </c>
      <c r="I10" s="7">
        <f t="shared" si="0"/>
        <v>83000</v>
      </c>
      <c r="J10" s="7">
        <v>86100</v>
      </c>
      <c r="K10" s="17">
        <f t="shared" si="1"/>
        <v>0.96399535423925664</v>
      </c>
      <c r="L10" s="22" t="s">
        <v>28</v>
      </c>
      <c r="M10" t="s">
        <v>42</v>
      </c>
      <c r="O10" t="s">
        <v>20</v>
      </c>
      <c r="P10">
        <v>201</v>
      </c>
    </row>
    <row r="11" spans="1:54" x14ac:dyDescent="0.25">
      <c r="A11" s="28" t="s">
        <v>173</v>
      </c>
      <c r="B11" t="s">
        <v>174</v>
      </c>
      <c r="C11" s="12">
        <v>43739</v>
      </c>
      <c r="D11" s="7">
        <v>1000000</v>
      </c>
      <c r="E11" t="s">
        <v>15</v>
      </c>
      <c r="F11" t="s">
        <v>29</v>
      </c>
      <c r="G11" s="7">
        <v>1000000</v>
      </c>
      <c r="H11" s="7">
        <v>203300</v>
      </c>
      <c r="I11" s="7">
        <f t="shared" si="0"/>
        <v>796700</v>
      </c>
      <c r="J11" s="7">
        <v>759000</v>
      </c>
      <c r="K11" s="17">
        <f t="shared" si="1"/>
        <v>1.0496706192358367</v>
      </c>
      <c r="L11" s="22" t="s">
        <v>28</v>
      </c>
      <c r="M11" t="s">
        <v>175</v>
      </c>
      <c r="O11" t="s">
        <v>20</v>
      </c>
      <c r="P11">
        <v>201</v>
      </c>
    </row>
    <row r="12" spans="1:54" ht="15.75" thickBot="1" x14ac:dyDescent="0.3">
      <c r="A12" s="27" t="s">
        <v>289</v>
      </c>
      <c r="B12" t="s">
        <v>290</v>
      </c>
      <c r="C12" s="12">
        <v>44117</v>
      </c>
      <c r="D12" s="7">
        <v>385000</v>
      </c>
      <c r="E12" t="s">
        <v>15</v>
      </c>
      <c r="F12" t="s">
        <v>27</v>
      </c>
      <c r="G12" s="7">
        <v>385000</v>
      </c>
      <c r="H12" s="7">
        <v>133000</v>
      </c>
      <c r="I12" s="7">
        <f t="shared" si="0"/>
        <v>252000</v>
      </c>
      <c r="J12" s="7">
        <v>266000</v>
      </c>
      <c r="K12" s="17">
        <f t="shared" si="1"/>
        <v>0.94736842105263153</v>
      </c>
      <c r="L12" s="22" t="s">
        <v>28</v>
      </c>
      <c r="M12" t="s">
        <v>31</v>
      </c>
      <c r="O12" t="s">
        <v>20</v>
      </c>
      <c r="P12">
        <v>201</v>
      </c>
    </row>
    <row r="13" spans="1:54" ht="15.75" thickTop="1" x14ac:dyDescent="0.25">
      <c r="A13" s="3"/>
      <c r="B13" s="3"/>
      <c r="C13" s="13" t="s">
        <v>60</v>
      </c>
      <c r="D13" s="8">
        <f>+SUM(D2:D12)</f>
        <v>3863000</v>
      </c>
      <c r="E13" s="3"/>
      <c r="F13" s="3"/>
      <c r="G13" s="8">
        <f>+SUM(G2:G12)</f>
        <v>3863000</v>
      </c>
      <c r="H13" s="8"/>
      <c r="I13" s="8">
        <f>+SUM(I2:I12)</f>
        <v>2919600</v>
      </c>
      <c r="J13" s="8">
        <f>+SUM(J2:J12)</f>
        <v>3486380</v>
      </c>
      <c r="K13" s="18"/>
      <c r="L13" s="23"/>
      <c r="M13" s="3"/>
      <c r="N13" s="3"/>
      <c r="O13" s="3"/>
      <c r="P13" s="3"/>
    </row>
    <row r="14" spans="1:54" x14ac:dyDescent="0.25">
      <c r="A14" s="4"/>
      <c r="B14" s="4"/>
      <c r="C14" s="14"/>
      <c r="D14" s="9"/>
      <c r="E14" s="4"/>
      <c r="F14" s="4"/>
      <c r="G14" s="9"/>
      <c r="H14" s="9"/>
      <c r="I14" s="9"/>
      <c r="J14" s="9" t="s">
        <v>61</v>
      </c>
      <c r="K14" s="19">
        <f>I13/J13</f>
        <v>0.83743022848914916</v>
      </c>
      <c r="L14" s="43" t="s">
        <v>221</v>
      </c>
      <c r="M14" s="4"/>
      <c r="N14" s="4"/>
      <c r="O14" s="4"/>
      <c r="P14" s="4"/>
    </row>
    <row r="15" spans="1:54" x14ac:dyDescent="0.25">
      <c r="A15" s="5"/>
      <c r="B15" s="5" t="s">
        <v>419</v>
      </c>
      <c r="C15" s="15"/>
      <c r="D15" s="10"/>
      <c r="E15" s="5"/>
      <c r="F15" s="5"/>
      <c r="G15" s="10"/>
      <c r="H15" s="10"/>
      <c r="I15" s="10"/>
      <c r="J15" s="10" t="s">
        <v>62</v>
      </c>
      <c r="K15" s="20">
        <f>AVERAGE(K2:K11)</f>
        <v>0.83603665992331044</v>
      </c>
      <c r="L15" s="26" t="s">
        <v>221</v>
      </c>
      <c r="M15" s="5"/>
      <c r="N15" s="5"/>
      <c r="O15" s="5"/>
      <c r="P15" s="5"/>
    </row>
    <row r="17" spans="1:54" x14ac:dyDescent="0.25">
      <c r="A17" t="s">
        <v>275</v>
      </c>
    </row>
    <row r="18" spans="1:54" x14ac:dyDescent="0.25">
      <c r="A18" s="28" t="s">
        <v>158</v>
      </c>
      <c r="B18" t="s">
        <v>159</v>
      </c>
      <c r="C18" s="12">
        <v>43643</v>
      </c>
      <c r="D18" s="7">
        <v>425000</v>
      </c>
      <c r="E18" t="s">
        <v>15</v>
      </c>
      <c r="F18" t="s">
        <v>27</v>
      </c>
      <c r="G18" s="7">
        <v>425000</v>
      </c>
      <c r="H18" s="7">
        <v>130600</v>
      </c>
      <c r="I18" s="7">
        <f t="shared" ref="I18:I19" si="2">G18-H18</f>
        <v>294400</v>
      </c>
      <c r="J18" s="7">
        <v>720700</v>
      </c>
      <c r="K18" s="17">
        <f t="shared" ref="K18:K19" si="3">I18/J18</f>
        <v>0.40849174413764394</v>
      </c>
      <c r="L18" s="22" t="s">
        <v>28</v>
      </c>
      <c r="M18" t="s">
        <v>160</v>
      </c>
      <c r="O18" t="s">
        <v>20</v>
      </c>
      <c r="P18">
        <v>201</v>
      </c>
    </row>
    <row r="19" spans="1:54" s="60" customFormat="1" x14ac:dyDescent="0.25">
      <c r="A19" s="27" t="s">
        <v>281</v>
      </c>
      <c r="B19" s="60" t="s">
        <v>282</v>
      </c>
      <c r="C19" s="62">
        <v>44008</v>
      </c>
      <c r="D19" s="61">
        <v>60000</v>
      </c>
      <c r="E19" s="60" t="s">
        <v>15</v>
      </c>
      <c r="F19" s="60" t="s">
        <v>27</v>
      </c>
      <c r="G19" s="61">
        <v>60000</v>
      </c>
      <c r="H19" s="61">
        <v>45000</v>
      </c>
      <c r="I19" s="61">
        <f t="shared" si="2"/>
        <v>15000</v>
      </c>
      <c r="J19" s="61">
        <v>78300</v>
      </c>
      <c r="K19" s="63">
        <f t="shared" si="3"/>
        <v>0.19157088122605365</v>
      </c>
      <c r="L19" s="22" t="s">
        <v>28</v>
      </c>
      <c r="M19" s="60" t="s">
        <v>47</v>
      </c>
      <c r="O19" s="60" t="s">
        <v>20</v>
      </c>
      <c r="P19" s="60">
        <v>201</v>
      </c>
    </row>
    <row r="23" spans="1:54" s="60" customFormat="1" x14ac:dyDescent="0.25">
      <c r="A23" s="1" t="s">
        <v>0</v>
      </c>
      <c r="B23" s="1" t="s">
        <v>1</v>
      </c>
      <c r="C23" s="11" t="s">
        <v>2</v>
      </c>
      <c r="D23" s="6" t="s">
        <v>3</v>
      </c>
      <c r="E23" s="1" t="s">
        <v>4</v>
      </c>
      <c r="F23" s="1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16" t="s">
        <v>10</v>
      </c>
      <c r="L23" s="21" t="s">
        <v>11</v>
      </c>
      <c r="M23" s="1" t="s">
        <v>65</v>
      </c>
      <c r="N23" s="1" t="s">
        <v>12</v>
      </c>
      <c r="O23" s="1" t="s">
        <v>13</v>
      </c>
      <c r="P23" s="1" t="s">
        <v>14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60" customFormat="1" x14ac:dyDescent="0.25">
      <c r="A24" s="28" t="s">
        <v>155</v>
      </c>
      <c r="B24" s="60" t="s">
        <v>156</v>
      </c>
      <c r="C24" s="62">
        <v>43854</v>
      </c>
      <c r="D24" s="61">
        <v>90000</v>
      </c>
      <c r="E24" s="60" t="s">
        <v>15</v>
      </c>
      <c r="F24" s="60" t="s">
        <v>27</v>
      </c>
      <c r="G24" s="61">
        <v>90000</v>
      </c>
      <c r="H24" s="61">
        <v>24900</v>
      </c>
      <c r="I24" s="61">
        <f t="shared" ref="I24:I25" si="4">G24-H24</f>
        <v>65100</v>
      </c>
      <c r="J24" s="61">
        <v>73800</v>
      </c>
      <c r="K24" s="63">
        <f t="shared" ref="K24:K25" si="5">I24/J24</f>
        <v>0.88211382113821135</v>
      </c>
      <c r="L24" s="22" t="s">
        <v>28</v>
      </c>
      <c r="M24" s="60" t="s">
        <v>157</v>
      </c>
      <c r="O24" s="60" t="s">
        <v>20</v>
      </c>
      <c r="P24" s="60">
        <v>201</v>
      </c>
    </row>
    <row r="25" spans="1:54" s="60" customFormat="1" x14ac:dyDescent="0.25">
      <c r="A25" s="27" t="s">
        <v>283</v>
      </c>
      <c r="B25" s="60" t="s">
        <v>284</v>
      </c>
      <c r="C25" s="62">
        <v>43938</v>
      </c>
      <c r="D25" s="61">
        <v>432500</v>
      </c>
      <c r="E25" s="60" t="s">
        <v>15</v>
      </c>
      <c r="F25" s="60" t="s">
        <v>27</v>
      </c>
      <c r="G25" s="61">
        <v>432500</v>
      </c>
      <c r="H25" s="61">
        <v>75000</v>
      </c>
      <c r="I25" s="61">
        <f t="shared" si="4"/>
        <v>357500</v>
      </c>
      <c r="J25" s="61">
        <v>468800</v>
      </c>
      <c r="K25" s="63">
        <f t="shared" si="5"/>
        <v>0.76258532423208192</v>
      </c>
      <c r="L25" s="22" t="s">
        <v>28</v>
      </c>
      <c r="M25" s="60" t="s">
        <v>31</v>
      </c>
      <c r="O25" s="60" t="s">
        <v>20</v>
      </c>
      <c r="P25" s="60">
        <v>201</v>
      </c>
    </row>
    <row r="27" spans="1:54" s="60" customFormat="1" x14ac:dyDescent="0.25">
      <c r="A27" s="28" t="s">
        <v>161</v>
      </c>
      <c r="B27" s="60" t="s">
        <v>162</v>
      </c>
      <c r="C27" s="62">
        <v>43662</v>
      </c>
      <c r="D27" s="61">
        <v>93000</v>
      </c>
      <c r="E27" s="60" t="s">
        <v>24</v>
      </c>
      <c r="F27" s="60" t="s">
        <v>34</v>
      </c>
      <c r="G27" s="61">
        <v>93000</v>
      </c>
      <c r="H27" s="61">
        <v>75800</v>
      </c>
      <c r="I27" s="61">
        <f t="shared" ref="I27:I34" si="6">G27-H27</f>
        <v>17200</v>
      </c>
      <c r="J27" s="61">
        <v>27500</v>
      </c>
      <c r="K27" s="63">
        <f t="shared" ref="K27:K34" si="7">I27/J27</f>
        <v>0.62545454545454549</v>
      </c>
      <c r="L27" s="22" t="s">
        <v>28</v>
      </c>
      <c r="M27" s="60" t="s">
        <v>47</v>
      </c>
      <c r="O27" s="60" t="s">
        <v>20</v>
      </c>
      <c r="P27" s="60">
        <v>201</v>
      </c>
    </row>
    <row r="28" spans="1:54" s="60" customFormat="1" x14ac:dyDescent="0.25">
      <c r="A28" s="28" t="s">
        <v>163</v>
      </c>
      <c r="B28" s="60" t="s">
        <v>164</v>
      </c>
      <c r="C28" s="62">
        <v>43768</v>
      </c>
      <c r="D28" s="61">
        <v>380000</v>
      </c>
      <c r="E28" s="60" t="s">
        <v>15</v>
      </c>
      <c r="F28" s="60" t="s">
        <v>27</v>
      </c>
      <c r="G28" s="61">
        <v>380000</v>
      </c>
      <c r="H28" s="61">
        <v>136800</v>
      </c>
      <c r="I28" s="61">
        <f t="shared" si="6"/>
        <v>243200</v>
      </c>
      <c r="J28" s="61">
        <v>281000</v>
      </c>
      <c r="K28" s="63">
        <f t="shared" si="7"/>
        <v>0.86548042704626338</v>
      </c>
      <c r="L28" s="22" t="s">
        <v>28</v>
      </c>
      <c r="M28" s="60" t="s">
        <v>165</v>
      </c>
      <c r="O28" s="60" t="s">
        <v>20</v>
      </c>
      <c r="P28" s="60">
        <v>201</v>
      </c>
    </row>
    <row r="29" spans="1:54" s="60" customFormat="1" x14ac:dyDescent="0.25">
      <c r="A29" s="28" t="s">
        <v>122</v>
      </c>
      <c r="B29" s="60" t="s">
        <v>166</v>
      </c>
      <c r="C29" s="62">
        <v>43556</v>
      </c>
      <c r="D29" s="61">
        <v>160000</v>
      </c>
      <c r="E29" s="60" t="s">
        <v>15</v>
      </c>
      <c r="F29" s="60" t="s">
        <v>27</v>
      </c>
      <c r="G29" s="61">
        <v>160000</v>
      </c>
      <c r="H29" s="61">
        <v>56200</v>
      </c>
      <c r="I29" s="61">
        <f t="shared" si="6"/>
        <v>103800</v>
      </c>
      <c r="J29" s="61">
        <v>106000</v>
      </c>
      <c r="K29" s="63">
        <f t="shared" si="7"/>
        <v>0.97924528301886793</v>
      </c>
      <c r="L29" s="22" t="s">
        <v>28</v>
      </c>
      <c r="M29" s="60" t="s">
        <v>42</v>
      </c>
      <c r="O29" s="60" t="s">
        <v>20</v>
      </c>
      <c r="P29" s="60">
        <v>201</v>
      </c>
    </row>
    <row r="30" spans="1:54" s="60" customFormat="1" x14ac:dyDescent="0.25">
      <c r="A30" s="28" t="s">
        <v>167</v>
      </c>
      <c r="B30" s="60" t="s">
        <v>168</v>
      </c>
      <c r="C30" s="62">
        <v>43748</v>
      </c>
      <c r="D30" s="61">
        <v>375000</v>
      </c>
      <c r="E30" s="60" t="s">
        <v>15</v>
      </c>
      <c r="F30" s="60" t="s">
        <v>27</v>
      </c>
      <c r="G30" s="61">
        <v>375000</v>
      </c>
      <c r="H30" s="61">
        <v>63900</v>
      </c>
      <c r="I30" s="61">
        <f t="shared" si="6"/>
        <v>311100</v>
      </c>
      <c r="J30" s="61">
        <v>347800</v>
      </c>
      <c r="K30" s="63">
        <f t="shared" si="7"/>
        <v>0.89447958596894772</v>
      </c>
      <c r="L30" s="22" t="s">
        <v>28</v>
      </c>
      <c r="M30" s="60" t="s">
        <v>169</v>
      </c>
      <c r="O30" s="60" t="s">
        <v>20</v>
      </c>
      <c r="P30" s="60">
        <v>201</v>
      </c>
    </row>
    <row r="31" spans="1:54" s="60" customFormat="1" x14ac:dyDescent="0.25">
      <c r="A31" s="28" t="s">
        <v>170</v>
      </c>
      <c r="B31" s="60" t="s">
        <v>171</v>
      </c>
      <c r="C31" s="62">
        <v>43805</v>
      </c>
      <c r="D31" s="61">
        <v>62500</v>
      </c>
      <c r="E31" s="60" t="s">
        <v>15</v>
      </c>
      <c r="F31" s="60" t="s">
        <v>27</v>
      </c>
      <c r="G31" s="61">
        <v>62500</v>
      </c>
      <c r="H31" s="61">
        <v>37500</v>
      </c>
      <c r="I31" s="61">
        <f t="shared" si="6"/>
        <v>25000</v>
      </c>
      <c r="J31" s="61">
        <v>36000</v>
      </c>
      <c r="K31" s="63">
        <f t="shared" si="7"/>
        <v>0.69444444444444442</v>
      </c>
      <c r="L31" s="22" t="s">
        <v>28</v>
      </c>
      <c r="M31" s="60" t="s">
        <v>172</v>
      </c>
      <c r="O31" s="60" t="s">
        <v>20</v>
      </c>
      <c r="P31" s="60">
        <v>201</v>
      </c>
    </row>
    <row r="32" spans="1:54" s="60" customFormat="1" x14ac:dyDescent="0.25">
      <c r="A32" s="27" t="s">
        <v>287</v>
      </c>
      <c r="B32" s="60" t="s">
        <v>288</v>
      </c>
      <c r="C32" s="62">
        <v>44125</v>
      </c>
      <c r="D32" s="61">
        <v>125000</v>
      </c>
      <c r="E32" s="60" t="s">
        <v>15</v>
      </c>
      <c r="F32" s="60" t="s">
        <v>27</v>
      </c>
      <c r="G32" s="61">
        <v>125000</v>
      </c>
      <c r="H32" s="61">
        <v>42000</v>
      </c>
      <c r="I32" s="61">
        <f t="shared" si="6"/>
        <v>83000</v>
      </c>
      <c r="J32" s="61">
        <v>86100</v>
      </c>
      <c r="K32" s="63">
        <f t="shared" si="7"/>
        <v>0.96399535423925664</v>
      </c>
      <c r="L32" s="22" t="s">
        <v>28</v>
      </c>
      <c r="M32" s="60" t="s">
        <v>42</v>
      </c>
      <c r="O32" s="60" t="s">
        <v>20</v>
      </c>
      <c r="P32" s="60">
        <v>201</v>
      </c>
    </row>
    <row r="33" spans="1:16" s="60" customFormat="1" x14ac:dyDescent="0.25">
      <c r="A33" s="28" t="s">
        <v>173</v>
      </c>
      <c r="B33" s="60" t="s">
        <v>174</v>
      </c>
      <c r="C33" s="62">
        <v>43739</v>
      </c>
      <c r="D33" s="61">
        <v>1000000</v>
      </c>
      <c r="E33" s="60" t="s">
        <v>15</v>
      </c>
      <c r="F33" s="60" t="s">
        <v>29</v>
      </c>
      <c r="G33" s="61">
        <v>1000000</v>
      </c>
      <c r="H33" s="61">
        <v>203300</v>
      </c>
      <c r="I33" s="61">
        <f t="shared" si="6"/>
        <v>796700</v>
      </c>
      <c r="J33" s="61">
        <v>759000</v>
      </c>
      <c r="K33" s="63">
        <f t="shared" si="7"/>
        <v>1.0496706192358367</v>
      </c>
      <c r="L33" s="22" t="s">
        <v>28</v>
      </c>
      <c r="M33" s="60" t="s">
        <v>175</v>
      </c>
      <c r="O33" s="60" t="s">
        <v>20</v>
      </c>
      <c r="P33" s="60">
        <v>201</v>
      </c>
    </row>
    <row r="34" spans="1:16" s="60" customFormat="1" ht="15.75" thickBot="1" x14ac:dyDescent="0.3">
      <c r="A34" s="27" t="s">
        <v>289</v>
      </c>
      <c r="B34" s="60" t="s">
        <v>290</v>
      </c>
      <c r="C34" s="62">
        <v>44117</v>
      </c>
      <c r="D34" s="61">
        <v>385000</v>
      </c>
      <c r="E34" s="60" t="s">
        <v>15</v>
      </c>
      <c r="F34" s="60" t="s">
        <v>27</v>
      </c>
      <c r="G34" s="61">
        <v>385000</v>
      </c>
      <c r="H34" s="61">
        <v>133000</v>
      </c>
      <c r="I34" s="61">
        <f t="shared" si="6"/>
        <v>252000</v>
      </c>
      <c r="J34" s="61">
        <v>266000</v>
      </c>
      <c r="K34" s="63">
        <f t="shared" si="7"/>
        <v>0.94736842105263153</v>
      </c>
      <c r="L34" s="22" t="s">
        <v>28</v>
      </c>
      <c r="M34" s="60" t="s">
        <v>31</v>
      </c>
      <c r="O34" s="60" t="s">
        <v>20</v>
      </c>
      <c r="P34" s="60">
        <v>201</v>
      </c>
    </row>
    <row r="35" spans="1:16" s="60" customFormat="1" ht="15.75" thickTop="1" x14ac:dyDescent="0.25">
      <c r="A35" s="3"/>
      <c r="B35" s="3"/>
      <c r="C35" s="13" t="s">
        <v>60</v>
      </c>
      <c r="D35" s="8">
        <f>+SUM(D24:D34)</f>
        <v>3103000</v>
      </c>
      <c r="E35" s="3"/>
      <c r="F35" s="3"/>
      <c r="G35" s="8">
        <f>+SUM(G24:G34)</f>
        <v>3103000</v>
      </c>
      <c r="H35" s="8"/>
      <c r="I35" s="8">
        <f>+SUM(I24:I34)</f>
        <v>2254600</v>
      </c>
      <c r="J35" s="8">
        <f>+SUM(J24:J34)</f>
        <v>2452000</v>
      </c>
      <c r="K35" s="18"/>
      <c r="L35" s="23"/>
      <c r="M35" s="3"/>
      <c r="N35" s="3"/>
      <c r="O35" s="3"/>
      <c r="P35" s="3"/>
    </row>
    <row r="36" spans="1:16" s="60" customFormat="1" x14ac:dyDescent="0.25">
      <c r="A36" s="4"/>
      <c r="B36" s="4"/>
      <c r="C36" s="14"/>
      <c r="D36" s="9"/>
      <c r="E36" s="4"/>
      <c r="F36" s="4"/>
      <c r="G36" s="9"/>
      <c r="H36" s="9"/>
      <c r="I36" s="9"/>
      <c r="J36" s="9" t="s">
        <v>61</v>
      </c>
      <c r="K36" s="19">
        <f>I35/J35</f>
        <v>0.91949429037520392</v>
      </c>
      <c r="L36" s="43" t="s">
        <v>221</v>
      </c>
      <c r="M36" s="4"/>
      <c r="N36" s="4"/>
      <c r="O36" s="4"/>
      <c r="P36" s="4"/>
    </row>
    <row r="37" spans="1:16" s="60" customFormat="1" x14ac:dyDescent="0.25">
      <c r="A37" s="5"/>
      <c r="B37" s="5" t="s">
        <v>419</v>
      </c>
      <c r="C37" s="15"/>
      <c r="D37" s="10"/>
      <c r="E37" s="5"/>
      <c r="F37" s="5"/>
      <c r="G37" s="10"/>
      <c r="H37" s="10"/>
      <c r="I37" s="10"/>
      <c r="J37" s="10" t="s">
        <v>62</v>
      </c>
      <c r="K37" s="20">
        <f>AVERAGE(K24:K33)</f>
        <v>0.85749660053093946</v>
      </c>
      <c r="L37" s="26" t="s">
        <v>221</v>
      </c>
      <c r="M37" s="5"/>
      <c r="N37" s="5"/>
      <c r="O37" s="5"/>
      <c r="P37" s="5"/>
    </row>
    <row r="40" spans="1:16" x14ac:dyDescent="0.25">
      <c r="A40" t="s">
        <v>418</v>
      </c>
    </row>
    <row r="41" spans="1:16" s="60" customFormat="1" x14ac:dyDescent="0.25">
      <c r="A41" s="27" t="s">
        <v>285</v>
      </c>
      <c r="B41" s="60" t="s">
        <v>286</v>
      </c>
      <c r="C41" s="62">
        <v>44183</v>
      </c>
      <c r="D41" s="61">
        <v>760000</v>
      </c>
      <c r="E41" s="60" t="s">
        <v>15</v>
      </c>
      <c r="F41" s="60" t="s">
        <v>27</v>
      </c>
      <c r="G41" s="61">
        <v>760000</v>
      </c>
      <c r="H41" s="61">
        <v>95000</v>
      </c>
      <c r="I41" s="61">
        <f>G41-H41</f>
        <v>665000</v>
      </c>
      <c r="J41" s="61">
        <v>1034380</v>
      </c>
      <c r="K41" s="63">
        <f>I41/J41</f>
        <v>0.64289719445464921</v>
      </c>
      <c r="L41" s="22" t="s">
        <v>28</v>
      </c>
      <c r="M41" s="60" t="s">
        <v>31</v>
      </c>
      <c r="O41" s="60" t="s">
        <v>20</v>
      </c>
      <c r="P41" s="60">
        <v>201</v>
      </c>
    </row>
  </sheetData>
  <conditionalFormatting sqref="A2:P2 A5:P9 A11:P11 A25:P25 A41:P41">
    <cfRule type="expression" dxfId="199" priority="199" stopIfTrue="1">
      <formula>MOD(ROW(),4)&gt;1</formula>
    </cfRule>
    <cfRule type="expression" dxfId="198" priority="200" stopIfTrue="1">
      <formula>MOD(ROW(),4)&lt;2</formula>
    </cfRule>
  </conditionalFormatting>
  <conditionalFormatting sqref="A18:P18">
    <cfRule type="expression" dxfId="197" priority="27" stopIfTrue="1">
      <formula>MOD(ROW(),4)&gt;1</formula>
    </cfRule>
    <cfRule type="expression" dxfId="196" priority="28" stopIfTrue="1">
      <formula>MOD(ROW(),4)&lt;2</formula>
    </cfRule>
  </conditionalFormatting>
  <conditionalFormatting sqref="A3:P4">
    <cfRule type="expression" dxfId="195" priority="23" stopIfTrue="1">
      <formula>MOD(ROW(),4)&gt;1</formula>
    </cfRule>
    <cfRule type="expression" dxfId="194" priority="24" stopIfTrue="1">
      <formula>MOD(ROW(),4)&lt;2</formula>
    </cfRule>
  </conditionalFormatting>
  <conditionalFormatting sqref="A10:P10">
    <cfRule type="expression" dxfId="193" priority="21" stopIfTrue="1">
      <formula>MOD(ROW(),4)&gt;1</formula>
    </cfRule>
    <cfRule type="expression" dxfId="192" priority="22" stopIfTrue="1">
      <formula>MOD(ROW(),4)&lt;2</formula>
    </cfRule>
  </conditionalFormatting>
  <conditionalFormatting sqref="A12:P12">
    <cfRule type="expression" dxfId="191" priority="19" stopIfTrue="1">
      <formula>MOD(ROW(),4)&gt;1</formula>
    </cfRule>
    <cfRule type="expression" dxfId="190" priority="20" stopIfTrue="1">
      <formula>MOD(ROW(),4)&lt;2</formula>
    </cfRule>
  </conditionalFormatting>
  <conditionalFormatting sqref="A19:P19">
    <cfRule type="expression" dxfId="189" priority="17" stopIfTrue="1">
      <formula>MOD(ROW(),4)&gt;1</formula>
    </cfRule>
    <cfRule type="expression" dxfId="188" priority="18" stopIfTrue="1">
      <formula>MOD(ROW(),4)&lt;2</formula>
    </cfRule>
  </conditionalFormatting>
  <conditionalFormatting sqref="A24:P24 A27:P31 A33:P33">
    <cfRule type="expression" dxfId="187" priority="7" stopIfTrue="1">
      <formula>MOD(ROW(),4)&gt;1</formula>
    </cfRule>
    <cfRule type="expression" dxfId="186" priority="8" stopIfTrue="1">
      <formula>MOD(ROW(),4)&lt;2</formula>
    </cfRule>
  </conditionalFormatting>
  <conditionalFormatting sqref="A32:P32">
    <cfRule type="expression" dxfId="185" priority="3" stopIfTrue="1">
      <formula>MOD(ROW(),4)&gt;1</formula>
    </cfRule>
    <cfRule type="expression" dxfId="184" priority="4" stopIfTrue="1">
      <formula>MOD(ROW(),4)&lt;2</formula>
    </cfRule>
  </conditionalFormatting>
  <conditionalFormatting sqref="A34:P34">
    <cfRule type="expression" dxfId="183" priority="1" stopIfTrue="1">
      <formula>MOD(ROW(),4)&gt;1</formula>
    </cfRule>
    <cfRule type="expression" dxfId="182" priority="2" stopIfTrue="1">
      <formula>MOD(ROW(),4)&lt;2</formula>
    </cfRule>
  </conditionalFormatting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3"/>
  <sheetViews>
    <sheetView workbookViewId="0">
      <selection activeCell="B10" sqref="B10"/>
    </sheetView>
  </sheetViews>
  <sheetFormatPr defaultRowHeight="15" x14ac:dyDescent="0.25"/>
  <cols>
    <col min="1" max="1" width="13.42578125" customWidth="1"/>
    <col min="2" max="2" width="28.7109375" customWidth="1"/>
    <col min="3" max="3" width="12.42578125" style="12" customWidth="1"/>
    <col min="4" max="4" width="13.140625" style="7" customWidth="1"/>
    <col min="5" max="5" width="7.28515625" customWidth="1"/>
    <col min="6" max="6" width="22.42578125" customWidth="1"/>
    <col min="7" max="7" width="15.28515625" style="7" customWidth="1"/>
    <col min="8" max="8" width="14.140625" style="7" customWidth="1"/>
    <col min="9" max="9" width="15.28515625" style="7" customWidth="1"/>
    <col min="10" max="10" width="13" style="7" customWidth="1"/>
    <col min="11" max="11" width="9.85546875" style="17" customWidth="1"/>
    <col min="12" max="12" width="10.42578125" style="25" customWidth="1"/>
    <col min="13" max="13" width="21.28515625" customWidth="1"/>
    <col min="14" max="14" width="27" customWidth="1"/>
    <col min="15" max="15" width="27.85546875" customWidth="1"/>
    <col min="16" max="16" width="13.85546875" customWidth="1"/>
    <col min="17" max="17" width="9.140625" customWidth="1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7" t="s">
        <v>353</v>
      </c>
      <c r="B2" t="s">
        <v>354</v>
      </c>
      <c r="C2" s="12">
        <v>44195</v>
      </c>
      <c r="D2" s="7">
        <v>650000</v>
      </c>
      <c r="E2" t="s">
        <v>15</v>
      </c>
      <c r="F2" t="s">
        <v>27</v>
      </c>
      <c r="G2" s="7">
        <v>650000</v>
      </c>
      <c r="H2" s="7">
        <v>351000</v>
      </c>
      <c r="I2" s="7">
        <f t="shared" ref="I2" si="0">G2-H2</f>
        <v>299000</v>
      </c>
      <c r="J2" s="7">
        <v>240000</v>
      </c>
      <c r="K2" s="17">
        <f t="shared" ref="K2" si="1">I2/J2</f>
        <v>1.2458333333333333</v>
      </c>
      <c r="L2" s="22" t="s">
        <v>56</v>
      </c>
      <c r="M2" t="s">
        <v>44</v>
      </c>
      <c r="O2" t="s">
        <v>40</v>
      </c>
      <c r="P2">
        <v>201</v>
      </c>
    </row>
    <row r="3" spans="1:54" s="27" customFormat="1" x14ac:dyDescent="0.25">
      <c r="A3" s="27" t="s">
        <v>106</v>
      </c>
      <c r="B3" s="27" t="s">
        <v>107</v>
      </c>
      <c r="C3" s="37">
        <v>43479</v>
      </c>
      <c r="D3" s="38">
        <v>120000</v>
      </c>
      <c r="E3" s="27" t="s">
        <v>15</v>
      </c>
      <c r="F3" s="27" t="s">
        <v>27</v>
      </c>
      <c r="G3" s="38">
        <v>120000</v>
      </c>
      <c r="H3" s="38">
        <v>28500</v>
      </c>
      <c r="I3" s="38">
        <f t="shared" ref="I3:I6" si="2">G3-H3</f>
        <v>91500</v>
      </c>
      <c r="J3" s="38">
        <v>135000</v>
      </c>
      <c r="K3" s="39">
        <f t="shared" ref="K3:K6" si="3">I3/J3</f>
        <v>0.67777777777777781</v>
      </c>
      <c r="L3" s="40" t="s">
        <v>56</v>
      </c>
      <c r="M3" s="27" t="s">
        <v>236</v>
      </c>
      <c r="P3" s="27">
        <v>201</v>
      </c>
    </row>
    <row r="4" spans="1:54" x14ac:dyDescent="0.25">
      <c r="A4" s="27" t="s">
        <v>355</v>
      </c>
      <c r="B4" t="s">
        <v>356</v>
      </c>
      <c r="C4" s="12">
        <v>43997</v>
      </c>
      <c r="D4" s="7">
        <v>1300000</v>
      </c>
      <c r="E4" t="s">
        <v>15</v>
      </c>
      <c r="F4" t="s">
        <v>27</v>
      </c>
      <c r="G4" s="7">
        <v>1300000</v>
      </c>
      <c r="H4" s="7">
        <v>161000</v>
      </c>
      <c r="I4" s="7">
        <f t="shared" si="2"/>
        <v>1139000</v>
      </c>
      <c r="J4" s="7">
        <v>1362000</v>
      </c>
      <c r="K4" s="17">
        <f t="shared" si="3"/>
        <v>0.83627019089574151</v>
      </c>
      <c r="L4" s="22" t="s">
        <v>56</v>
      </c>
      <c r="M4" t="s">
        <v>121</v>
      </c>
      <c r="N4" t="s">
        <v>357</v>
      </c>
      <c r="O4" t="s">
        <v>21</v>
      </c>
      <c r="P4">
        <v>201</v>
      </c>
    </row>
    <row r="5" spans="1:54" x14ac:dyDescent="0.25">
      <c r="A5" s="27" t="s">
        <v>360</v>
      </c>
      <c r="B5" t="s">
        <v>361</v>
      </c>
      <c r="C5" s="12">
        <v>44175</v>
      </c>
      <c r="D5" s="7">
        <v>120000</v>
      </c>
      <c r="E5" t="s">
        <v>15</v>
      </c>
      <c r="F5" t="s">
        <v>27</v>
      </c>
      <c r="G5" s="7">
        <v>120000</v>
      </c>
      <c r="H5" s="7">
        <v>12000</v>
      </c>
      <c r="I5" s="7">
        <f t="shared" si="2"/>
        <v>108000</v>
      </c>
      <c r="J5" s="7">
        <v>136000</v>
      </c>
      <c r="K5" s="17">
        <f t="shared" si="3"/>
        <v>0.79411764705882348</v>
      </c>
      <c r="L5" s="22" t="s">
        <v>56</v>
      </c>
      <c r="M5" t="s">
        <v>38</v>
      </c>
      <c r="O5" t="s">
        <v>40</v>
      </c>
      <c r="P5">
        <v>201</v>
      </c>
    </row>
    <row r="6" spans="1:54" ht="15.75" thickBot="1" x14ac:dyDescent="0.3">
      <c r="A6" s="27" t="s">
        <v>362</v>
      </c>
      <c r="B6" t="s">
        <v>363</v>
      </c>
      <c r="C6" s="12">
        <v>44034</v>
      </c>
      <c r="D6" s="7">
        <v>165000</v>
      </c>
      <c r="E6" t="s">
        <v>15</v>
      </c>
      <c r="F6" t="s">
        <v>27</v>
      </c>
      <c r="G6" s="7">
        <v>165000</v>
      </c>
      <c r="H6" s="7">
        <v>40000</v>
      </c>
      <c r="I6" s="7">
        <f t="shared" si="2"/>
        <v>125000</v>
      </c>
      <c r="J6" s="7">
        <v>206000</v>
      </c>
      <c r="K6" s="17">
        <f t="shared" si="3"/>
        <v>0.60679611650485432</v>
      </c>
      <c r="L6" s="22" t="s">
        <v>56</v>
      </c>
      <c r="M6" t="s">
        <v>23</v>
      </c>
      <c r="N6" t="s">
        <v>364</v>
      </c>
      <c r="O6" t="s">
        <v>40</v>
      </c>
      <c r="P6">
        <v>201</v>
      </c>
    </row>
    <row r="7" spans="1:54" ht="15.75" thickTop="1" x14ac:dyDescent="0.25">
      <c r="A7" s="3"/>
      <c r="B7" s="3"/>
      <c r="C7" s="13" t="s">
        <v>60</v>
      </c>
      <c r="D7" s="8">
        <f>+SUM(D2:D6)</f>
        <v>2355000</v>
      </c>
      <c r="E7" s="3"/>
      <c r="F7" s="3"/>
      <c r="G7" s="8">
        <f>+SUM(G2:G6)</f>
        <v>2355000</v>
      </c>
      <c r="H7" s="8"/>
      <c r="I7" s="8">
        <f>+SUM(I2:I6)</f>
        <v>1762500</v>
      </c>
      <c r="J7" s="8">
        <f>+SUM(J2:J6)</f>
        <v>2079000</v>
      </c>
      <c r="K7" s="18"/>
      <c r="L7" s="23"/>
      <c r="M7" s="3"/>
      <c r="N7" s="3"/>
      <c r="O7" s="3"/>
      <c r="P7" s="3"/>
    </row>
    <row r="8" spans="1:54" x14ac:dyDescent="0.25">
      <c r="A8" s="4"/>
      <c r="B8" s="4"/>
      <c r="C8" s="14"/>
      <c r="D8" s="9"/>
      <c r="E8" s="4"/>
      <c r="F8" s="4"/>
      <c r="G8" s="9"/>
      <c r="H8" s="9"/>
      <c r="I8" s="9"/>
      <c r="J8" s="9" t="s">
        <v>61</v>
      </c>
      <c r="K8" s="19">
        <f>I7/J7</f>
        <v>0.84776334776334772</v>
      </c>
      <c r="L8" s="43" t="s">
        <v>221</v>
      </c>
      <c r="M8" s="4"/>
      <c r="N8" s="4"/>
      <c r="O8" s="4"/>
      <c r="P8" s="4"/>
    </row>
    <row r="9" spans="1:54" x14ac:dyDescent="0.25">
      <c r="A9" s="5"/>
      <c r="B9" s="5" t="s">
        <v>416</v>
      </c>
      <c r="C9" s="15"/>
      <c r="D9" s="10"/>
      <c r="E9" s="5"/>
      <c r="F9" s="5"/>
      <c r="G9" s="10"/>
      <c r="H9" s="10"/>
      <c r="I9" s="10"/>
      <c r="J9" s="10" t="s">
        <v>62</v>
      </c>
      <c r="K9" s="20">
        <f>AVERAGE(K3:K3)</f>
        <v>0.67777777777777781</v>
      </c>
      <c r="L9" s="26" t="s">
        <v>221</v>
      </c>
      <c r="M9" s="5"/>
      <c r="N9" s="5"/>
      <c r="O9" s="5"/>
      <c r="P9" s="5"/>
    </row>
    <row r="12" spans="1:54" x14ac:dyDescent="0.25">
      <c r="A12" s="28" t="s">
        <v>128</v>
      </c>
      <c r="B12" t="s">
        <v>129</v>
      </c>
      <c r="C12" s="12">
        <v>43637</v>
      </c>
      <c r="D12" s="7">
        <v>152000</v>
      </c>
      <c r="E12" t="s">
        <v>15</v>
      </c>
      <c r="F12" t="s">
        <v>29</v>
      </c>
      <c r="G12" s="7">
        <v>152000</v>
      </c>
      <c r="H12" s="7">
        <v>109400</v>
      </c>
      <c r="I12" s="7">
        <f t="shared" ref="I12:I13" si="4">G12-H12</f>
        <v>42600</v>
      </c>
      <c r="J12" s="7">
        <v>214350</v>
      </c>
      <c r="K12" s="17">
        <f t="shared" ref="K12:K13" si="5">I12/J12</f>
        <v>0.19874037788663401</v>
      </c>
      <c r="L12" s="22" t="s">
        <v>39</v>
      </c>
      <c r="M12" t="s">
        <v>31</v>
      </c>
      <c r="N12" s="36" t="s">
        <v>273</v>
      </c>
      <c r="O12" t="s">
        <v>40</v>
      </c>
      <c r="P12">
        <v>201</v>
      </c>
    </row>
    <row r="13" spans="1:54" s="60" customFormat="1" x14ac:dyDescent="0.25">
      <c r="A13" s="27" t="s">
        <v>358</v>
      </c>
      <c r="B13" s="60" t="s">
        <v>359</v>
      </c>
      <c r="C13" s="62">
        <v>44070</v>
      </c>
      <c r="D13" s="61">
        <v>163000</v>
      </c>
      <c r="E13" s="60" t="s">
        <v>15</v>
      </c>
      <c r="F13" s="60" t="s">
        <v>27</v>
      </c>
      <c r="G13" s="61">
        <v>163000</v>
      </c>
      <c r="H13" s="61">
        <v>24000</v>
      </c>
      <c r="I13" s="61">
        <f t="shared" si="4"/>
        <v>139000</v>
      </c>
      <c r="J13" s="61">
        <v>398000</v>
      </c>
      <c r="K13" s="63">
        <f t="shared" si="5"/>
        <v>0.34924623115577891</v>
      </c>
      <c r="L13" s="22" t="s">
        <v>56</v>
      </c>
      <c r="M13" s="60" t="s">
        <v>81</v>
      </c>
      <c r="O13" s="60" t="s">
        <v>40</v>
      </c>
      <c r="P13" s="60">
        <v>201</v>
      </c>
    </row>
  </sheetData>
  <conditionalFormatting sqref="A3:P6">
    <cfRule type="expression" dxfId="181" priority="207" stopIfTrue="1">
      <formula>MOD(ROW(),4)&gt;1</formula>
    </cfRule>
    <cfRule type="expression" dxfId="180" priority="208" stopIfTrue="1">
      <formula>MOD(ROW(),4)&lt;2</formula>
    </cfRule>
  </conditionalFormatting>
  <conditionalFormatting sqref="A12:M12 O12:P12">
    <cfRule type="expression" dxfId="179" priority="21" stopIfTrue="1">
      <formula>MOD(ROW(),4)&gt;1</formula>
    </cfRule>
    <cfRule type="expression" dxfId="178" priority="22" stopIfTrue="1">
      <formula>MOD(ROW(),4)&lt;2</formula>
    </cfRule>
  </conditionalFormatting>
  <conditionalFormatting sqref="N12">
    <cfRule type="expression" dxfId="177" priority="17" stopIfTrue="1">
      <formula>MOD(ROW(),4)&gt;1</formula>
    </cfRule>
    <cfRule type="expression" dxfId="176" priority="18" stopIfTrue="1">
      <formula>MOD(ROW(),4)&lt;2</formula>
    </cfRule>
  </conditionalFormatting>
  <conditionalFormatting sqref="A2:P2">
    <cfRule type="expression" dxfId="175" priority="5" stopIfTrue="1">
      <formula>MOD(ROW(),4)&gt;1</formula>
    </cfRule>
    <cfRule type="expression" dxfId="174" priority="6" stopIfTrue="1">
      <formula>MOD(ROW(),4)&lt;2</formula>
    </cfRule>
  </conditionalFormatting>
  <conditionalFormatting sqref="A13:P13">
    <cfRule type="expression" dxfId="173" priority="1" stopIfTrue="1">
      <formula>MOD(ROW(),4)&gt;1</formula>
    </cfRule>
    <cfRule type="expression" dxfId="172" priority="2" stopIfTrue="1">
      <formula>MOD(ROW(),4)&lt;2</formula>
    </cfRule>
  </conditionalFormatting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10"/>
  <sheetViews>
    <sheetView workbookViewId="0">
      <selection activeCell="A8" sqref="A8"/>
    </sheetView>
  </sheetViews>
  <sheetFormatPr defaultColWidth="9.140625" defaultRowHeight="15" x14ac:dyDescent="0.25"/>
  <cols>
    <col min="1" max="1" width="13.42578125" style="60" customWidth="1"/>
    <col min="2" max="2" width="28.7109375" style="60" customWidth="1"/>
    <col min="3" max="3" width="12.42578125" style="62" customWidth="1"/>
    <col min="4" max="4" width="13.140625" style="61" customWidth="1"/>
    <col min="5" max="5" width="7.28515625" style="60" customWidth="1"/>
    <col min="6" max="6" width="22.42578125" style="60" customWidth="1"/>
    <col min="7" max="7" width="15.28515625" style="61" customWidth="1"/>
    <col min="8" max="8" width="14.140625" style="61" customWidth="1"/>
    <col min="9" max="9" width="15.28515625" style="61" customWidth="1"/>
    <col min="10" max="10" width="13" style="61" customWidth="1"/>
    <col min="11" max="11" width="9.85546875" style="63" customWidth="1"/>
    <col min="12" max="12" width="10.42578125" style="25" customWidth="1"/>
    <col min="13" max="13" width="21.28515625" style="60" customWidth="1"/>
    <col min="14" max="14" width="27" style="60" customWidth="1"/>
    <col min="15" max="15" width="27.85546875" style="60" customWidth="1"/>
    <col min="16" max="16" width="13.85546875" style="60" customWidth="1"/>
    <col min="17" max="17" width="9.140625" style="60" customWidth="1"/>
    <col min="18" max="16384" width="9.140625" style="60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60" t="s">
        <v>130</v>
      </c>
      <c r="B2" s="60" t="s">
        <v>131</v>
      </c>
      <c r="C2" s="62">
        <v>43483</v>
      </c>
      <c r="D2" s="61">
        <v>230000</v>
      </c>
      <c r="E2" s="60" t="s">
        <v>24</v>
      </c>
      <c r="F2" s="60" t="s">
        <v>29</v>
      </c>
      <c r="G2" s="61">
        <v>230000</v>
      </c>
      <c r="H2" s="61">
        <v>71377</v>
      </c>
      <c r="I2" s="61">
        <f t="shared" ref="I2:I4" si="0">G2-H2</f>
        <v>158623</v>
      </c>
      <c r="J2" s="61">
        <v>227000</v>
      </c>
      <c r="K2" s="63">
        <f t="shared" ref="K2:K4" si="1">I2/J2</f>
        <v>0.69877973568281937</v>
      </c>
      <c r="L2" s="22" t="s">
        <v>39</v>
      </c>
      <c r="M2" s="60" t="s">
        <v>220</v>
      </c>
      <c r="O2" s="60" t="s">
        <v>80</v>
      </c>
      <c r="P2" s="60">
        <v>201</v>
      </c>
    </row>
    <row r="3" spans="1:54" x14ac:dyDescent="0.25">
      <c r="A3" s="28" t="s">
        <v>179</v>
      </c>
      <c r="B3" s="60" t="s">
        <v>180</v>
      </c>
      <c r="C3" s="62">
        <v>43754</v>
      </c>
      <c r="D3" s="61">
        <v>59400</v>
      </c>
      <c r="E3" s="60" t="s">
        <v>15</v>
      </c>
      <c r="F3" s="60" t="s">
        <v>27</v>
      </c>
      <c r="G3" s="61">
        <v>59400</v>
      </c>
      <c r="H3" s="61">
        <v>38000</v>
      </c>
      <c r="I3" s="61">
        <f t="shared" si="0"/>
        <v>21400</v>
      </c>
      <c r="J3" s="61">
        <v>29400</v>
      </c>
      <c r="K3" s="63">
        <f t="shared" si="1"/>
        <v>0.72789115646258506</v>
      </c>
      <c r="L3" s="22" t="s">
        <v>39</v>
      </c>
      <c r="M3" s="60" t="s">
        <v>181</v>
      </c>
      <c r="O3" s="60" t="s">
        <v>80</v>
      </c>
      <c r="P3" s="60">
        <v>201</v>
      </c>
    </row>
    <row r="4" spans="1:54" ht="15.75" thickBot="1" x14ac:dyDescent="0.3">
      <c r="A4" s="28" t="s">
        <v>182</v>
      </c>
      <c r="B4" s="60" t="s">
        <v>183</v>
      </c>
      <c r="C4" s="62">
        <v>43746</v>
      </c>
      <c r="D4" s="61">
        <v>40000</v>
      </c>
      <c r="E4" s="60" t="s">
        <v>15</v>
      </c>
      <c r="F4" s="60" t="s">
        <v>27</v>
      </c>
      <c r="G4" s="61">
        <v>40000</v>
      </c>
      <c r="H4" s="61">
        <v>11800</v>
      </c>
      <c r="I4" s="61">
        <f t="shared" si="0"/>
        <v>28200</v>
      </c>
      <c r="J4" s="61">
        <v>45600</v>
      </c>
      <c r="K4" s="63">
        <f t="shared" si="1"/>
        <v>0.61842105263157898</v>
      </c>
      <c r="L4" s="22" t="s">
        <v>39</v>
      </c>
      <c r="M4" s="60" t="s">
        <v>47</v>
      </c>
      <c r="O4" s="60" t="s">
        <v>80</v>
      </c>
      <c r="P4" s="60">
        <v>201</v>
      </c>
    </row>
    <row r="5" spans="1:54" ht="15.75" thickTop="1" x14ac:dyDescent="0.25">
      <c r="A5" s="3"/>
      <c r="B5" s="3"/>
      <c r="C5" s="13" t="s">
        <v>60</v>
      </c>
      <c r="D5" s="8">
        <f>+SUM(D2:D4)</f>
        <v>329400</v>
      </c>
      <c r="E5" s="3"/>
      <c r="F5" s="3"/>
      <c r="G5" s="8">
        <f>+SUM(G2:G4)</f>
        <v>329400</v>
      </c>
      <c r="H5" s="8"/>
      <c r="I5" s="8">
        <f>+SUM(I2:I4)</f>
        <v>208223</v>
      </c>
      <c r="J5" s="8">
        <f>+SUM(J2:J4)</f>
        <v>302000</v>
      </c>
      <c r="K5" s="18"/>
      <c r="L5" s="23"/>
      <c r="M5" s="3"/>
      <c r="N5" s="3"/>
      <c r="O5" s="3"/>
      <c r="P5" s="3"/>
    </row>
    <row r="6" spans="1:54" x14ac:dyDescent="0.25">
      <c r="A6" s="4"/>
      <c r="B6" s="4"/>
      <c r="C6" s="14"/>
      <c r="D6" s="9"/>
      <c r="E6" s="4"/>
      <c r="F6" s="4"/>
      <c r="G6" s="9"/>
      <c r="H6" s="9"/>
      <c r="I6" s="9"/>
      <c r="J6" s="9" t="s">
        <v>61</v>
      </c>
      <c r="K6" s="19">
        <f>I5/J5</f>
        <v>0.68948013245033113</v>
      </c>
      <c r="L6" s="43" t="s">
        <v>221</v>
      </c>
      <c r="M6" s="4"/>
      <c r="N6" s="4"/>
      <c r="O6" s="4"/>
      <c r="P6" s="4"/>
    </row>
    <row r="7" spans="1:54" ht="21" x14ac:dyDescent="0.35">
      <c r="A7" s="50" t="s">
        <v>411</v>
      </c>
      <c r="B7" s="5"/>
      <c r="C7" s="15"/>
      <c r="D7" s="10"/>
      <c r="E7" s="5"/>
      <c r="F7" s="5"/>
      <c r="G7" s="10"/>
      <c r="H7" s="10"/>
      <c r="I7" s="10"/>
      <c r="J7" s="10" t="s">
        <v>62</v>
      </c>
      <c r="K7" s="20">
        <f>AVERAGE(K2:K4)</f>
        <v>0.68169731492566099</v>
      </c>
      <c r="L7" s="26" t="s">
        <v>221</v>
      </c>
      <c r="M7" s="5"/>
      <c r="N7" s="5"/>
      <c r="O7" s="5"/>
      <c r="P7" s="5"/>
    </row>
    <row r="10" spans="1:54" x14ac:dyDescent="0.25">
      <c r="A10" s="27" t="s">
        <v>294</v>
      </c>
      <c r="B10" s="60" t="s">
        <v>295</v>
      </c>
      <c r="C10" s="62">
        <v>44130</v>
      </c>
      <c r="D10" s="61">
        <v>160000</v>
      </c>
      <c r="E10" s="60" t="s">
        <v>15</v>
      </c>
      <c r="F10" s="60" t="s">
        <v>27</v>
      </c>
      <c r="G10" s="61">
        <v>160000</v>
      </c>
      <c r="H10" s="61">
        <v>153000</v>
      </c>
      <c r="I10" s="61">
        <f t="shared" ref="I10" si="2">G10-H10</f>
        <v>7000</v>
      </c>
      <c r="J10" s="61">
        <v>43000</v>
      </c>
      <c r="K10" s="63">
        <f t="shared" ref="K10" si="3">I10/J10</f>
        <v>0.16279069767441862</v>
      </c>
      <c r="L10" s="22" t="s">
        <v>39</v>
      </c>
      <c r="M10" s="60" t="s">
        <v>296</v>
      </c>
      <c r="O10" s="60" t="s">
        <v>297</v>
      </c>
      <c r="P10" s="60">
        <v>201</v>
      </c>
    </row>
  </sheetData>
  <conditionalFormatting sqref="A2:P2">
    <cfRule type="expression" dxfId="171" priority="31" stopIfTrue="1">
      <formula>MOD(ROW(),4)&gt;1</formula>
    </cfRule>
    <cfRule type="expression" dxfId="170" priority="32" stopIfTrue="1">
      <formula>MOD(ROW(),4)&lt;2</formula>
    </cfRule>
  </conditionalFormatting>
  <conditionalFormatting sqref="A3:P4">
    <cfRule type="expression" dxfId="169" priority="13" stopIfTrue="1">
      <formula>MOD(ROW(),4)&gt;1</formula>
    </cfRule>
    <cfRule type="expression" dxfId="168" priority="14" stopIfTrue="1">
      <formula>MOD(ROW(),4)&lt;2</formula>
    </cfRule>
  </conditionalFormatting>
  <conditionalFormatting sqref="A10:P10">
    <cfRule type="expression" dxfId="167" priority="1" stopIfTrue="1">
      <formula>MOD(ROW(),4)&gt;1</formula>
    </cfRule>
    <cfRule type="expression" dxfId="166" priority="2" stopIfTrue="1">
      <formula>MOD(ROW(),4)&lt;2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63"/>
  <sheetViews>
    <sheetView workbookViewId="0">
      <selection activeCell="B59" sqref="B59"/>
    </sheetView>
  </sheetViews>
  <sheetFormatPr defaultRowHeight="15" x14ac:dyDescent="0.25"/>
  <cols>
    <col min="1" max="1" width="13.42578125" customWidth="1"/>
    <col min="2" max="2" width="28.7109375" customWidth="1"/>
    <col min="3" max="3" width="12.42578125" style="12" customWidth="1"/>
    <col min="4" max="4" width="13.140625" style="7" customWidth="1"/>
    <col min="5" max="5" width="7.28515625" customWidth="1"/>
    <col min="6" max="6" width="22.42578125" customWidth="1"/>
    <col min="7" max="7" width="15.28515625" style="7" customWidth="1"/>
    <col min="8" max="8" width="14.140625" style="7" customWidth="1"/>
    <col min="9" max="9" width="15.28515625" style="7" customWidth="1"/>
    <col min="10" max="10" width="13" style="7" customWidth="1"/>
    <col min="11" max="11" width="9.85546875" style="17" customWidth="1"/>
    <col min="12" max="12" width="10.42578125" style="25" customWidth="1"/>
    <col min="13" max="13" width="21.28515625" customWidth="1"/>
    <col min="14" max="14" width="27" customWidth="1"/>
    <col min="15" max="15" width="27.85546875" customWidth="1"/>
    <col min="16" max="16" width="13.85546875" customWidth="1"/>
    <col min="17" max="17" width="9.140625" customWidth="1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8" t="s">
        <v>229</v>
      </c>
      <c r="B2" t="s">
        <v>230</v>
      </c>
      <c r="C2" s="12">
        <v>43902</v>
      </c>
      <c r="D2" s="7">
        <v>275000</v>
      </c>
      <c r="E2" t="s">
        <v>15</v>
      </c>
      <c r="F2" t="s">
        <v>27</v>
      </c>
      <c r="G2" s="7">
        <v>275000</v>
      </c>
      <c r="H2" s="7">
        <v>132000</v>
      </c>
      <c r="I2" s="7">
        <f t="shared" ref="I2:I17" si="0">G2-H2</f>
        <v>143000</v>
      </c>
      <c r="J2" s="7">
        <v>136000</v>
      </c>
      <c r="K2" s="17">
        <f t="shared" ref="K2:K22" si="1">I2/J2</f>
        <v>1.0514705882352942</v>
      </c>
      <c r="L2" s="22" t="s">
        <v>39</v>
      </c>
      <c r="M2" t="s">
        <v>23</v>
      </c>
      <c r="O2" t="s">
        <v>20</v>
      </c>
      <c r="P2">
        <v>201</v>
      </c>
    </row>
    <row r="3" spans="1:54" x14ac:dyDescent="0.25">
      <c r="A3" s="28" t="s">
        <v>132</v>
      </c>
      <c r="B3" t="s">
        <v>133</v>
      </c>
      <c r="C3" s="12">
        <v>43718</v>
      </c>
      <c r="D3" s="7">
        <v>255000</v>
      </c>
      <c r="E3" t="s">
        <v>24</v>
      </c>
      <c r="F3" t="s">
        <v>29</v>
      </c>
      <c r="G3" s="7">
        <v>255000</v>
      </c>
      <c r="H3" s="7">
        <v>140700</v>
      </c>
      <c r="I3" s="7">
        <f t="shared" si="0"/>
        <v>114300</v>
      </c>
      <c r="J3" s="7">
        <v>95900</v>
      </c>
      <c r="K3" s="17">
        <f t="shared" si="1"/>
        <v>1.191866527632951</v>
      </c>
      <c r="L3" s="22" t="s">
        <v>39</v>
      </c>
      <c r="M3" t="s">
        <v>186</v>
      </c>
      <c r="O3" t="s">
        <v>20</v>
      </c>
      <c r="P3">
        <v>201</v>
      </c>
    </row>
    <row r="4" spans="1:54" x14ac:dyDescent="0.25">
      <c r="A4" s="27" t="s">
        <v>301</v>
      </c>
      <c r="B4" t="s">
        <v>302</v>
      </c>
      <c r="C4" s="12">
        <v>44200</v>
      </c>
      <c r="D4" s="7">
        <v>290000</v>
      </c>
      <c r="E4" t="s">
        <v>15</v>
      </c>
      <c r="F4" t="s">
        <v>27</v>
      </c>
      <c r="G4" s="7">
        <v>290000</v>
      </c>
      <c r="H4" s="7">
        <v>163000</v>
      </c>
      <c r="I4" s="7">
        <f t="shared" si="0"/>
        <v>127000</v>
      </c>
      <c r="J4" s="7">
        <v>225000</v>
      </c>
      <c r="K4" s="17">
        <f t="shared" si="1"/>
        <v>0.56444444444444442</v>
      </c>
      <c r="L4" s="22" t="s">
        <v>39</v>
      </c>
      <c r="M4" t="s">
        <v>31</v>
      </c>
      <c r="O4" t="s">
        <v>20</v>
      </c>
      <c r="P4">
        <v>201</v>
      </c>
    </row>
    <row r="5" spans="1:54" x14ac:dyDescent="0.25">
      <c r="A5" s="28" t="s">
        <v>187</v>
      </c>
      <c r="B5" t="s">
        <v>188</v>
      </c>
      <c r="C5" s="12">
        <v>43755</v>
      </c>
      <c r="D5" s="7">
        <v>550000</v>
      </c>
      <c r="E5" t="s">
        <v>15</v>
      </c>
      <c r="F5" t="s">
        <v>27</v>
      </c>
      <c r="G5" s="7">
        <v>550000</v>
      </c>
      <c r="H5" s="7">
        <v>417700</v>
      </c>
      <c r="I5" s="7">
        <f t="shared" si="0"/>
        <v>132300</v>
      </c>
      <c r="J5" s="7">
        <v>317756</v>
      </c>
      <c r="K5" s="17">
        <f t="shared" si="1"/>
        <v>0.41635720489935674</v>
      </c>
      <c r="L5" s="22" t="s">
        <v>39</v>
      </c>
      <c r="M5" t="s">
        <v>42</v>
      </c>
      <c r="O5" t="s">
        <v>20</v>
      </c>
      <c r="P5">
        <v>201</v>
      </c>
    </row>
    <row r="6" spans="1:54" x14ac:dyDescent="0.25">
      <c r="A6" s="28" t="s">
        <v>136</v>
      </c>
      <c r="B6" t="s">
        <v>137</v>
      </c>
      <c r="C6" s="12">
        <v>43655</v>
      </c>
      <c r="D6" s="7">
        <v>1300000</v>
      </c>
      <c r="E6" t="s">
        <v>18</v>
      </c>
      <c r="F6" t="s">
        <v>29</v>
      </c>
      <c r="G6" s="7">
        <v>1300000</v>
      </c>
      <c r="H6" s="7">
        <v>782900</v>
      </c>
      <c r="I6" s="7">
        <f t="shared" si="0"/>
        <v>517100</v>
      </c>
      <c r="J6" s="7">
        <v>587900</v>
      </c>
      <c r="K6" s="17">
        <f t="shared" si="1"/>
        <v>0.87957135567273348</v>
      </c>
      <c r="L6" s="22" t="s">
        <v>39</v>
      </c>
      <c r="M6" t="s">
        <v>81</v>
      </c>
      <c r="O6" t="s">
        <v>20</v>
      </c>
      <c r="P6">
        <v>201</v>
      </c>
    </row>
    <row r="7" spans="1:54" x14ac:dyDescent="0.25">
      <c r="A7" s="28" t="s">
        <v>45</v>
      </c>
      <c r="B7" t="s">
        <v>46</v>
      </c>
      <c r="C7" s="12">
        <v>43840</v>
      </c>
      <c r="D7" s="7">
        <v>250000</v>
      </c>
      <c r="E7" t="s">
        <v>15</v>
      </c>
      <c r="F7" t="s">
        <v>27</v>
      </c>
      <c r="G7" s="7">
        <v>250000</v>
      </c>
      <c r="H7" s="7">
        <v>154300</v>
      </c>
      <c r="I7" s="7">
        <f t="shared" si="0"/>
        <v>95700</v>
      </c>
      <c r="J7" s="7">
        <v>206200</v>
      </c>
      <c r="K7" s="17">
        <f t="shared" si="1"/>
        <v>0.46411251212415133</v>
      </c>
      <c r="L7" s="22" t="s">
        <v>39</v>
      </c>
      <c r="M7" t="s">
        <v>66</v>
      </c>
      <c r="O7" t="s">
        <v>20</v>
      </c>
      <c r="P7">
        <v>201</v>
      </c>
    </row>
    <row r="8" spans="1:54" x14ac:dyDescent="0.25">
      <c r="A8" s="28" t="s">
        <v>82</v>
      </c>
      <c r="B8" t="s">
        <v>83</v>
      </c>
      <c r="C8" s="12">
        <v>43614</v>
      </c>
      <c r="D8" s="7">
        <v>410000</v>
      </c>
      <c r="E8" t="s">
        <v>15</v>
      </c>
      <c r="F8" t="s">
        <v>27</v>
      </c>
      <c r="G8" s="7">
        <v>410000</v>
      </c>
      <c r="H8" s="7">
        <v>210000</v>
      </c>
      <c r="I8" s="7">
        <f t="shared" si="0"/>
        <v>200000</v>
      </c>
      <c r="J8" s="7">
        <v>393000</v>
      </c>
      <c r="K8" s="17">
        <f t="shared" si="1"/>
        <v>0.5089058524173028</v>
      </c>
      <c r="L8" s="22" t="s">
        <v>39</v>
      </c>
      <c r="M8" t="s">
        <v>31</v>
      </c>
      <c r="O8" t="s">
        <v>20</v>
      </c>
      <c r="P8">
        <v>201</v>
      </c>
    </row>
    <row r="9" spans="1:54" x14ac:dyDescent="0.25">
      <c r="A9" s="28" t="s">
        <v>84</v>
      </c>
      <c r="B9" t="s">
        <v>85</v>
      </c>
      <c r="C9" s="12">
        <v>43588</v>
      </c>
      <c r="D9" s="7">
        <v>265000</v>
      </c>
      <c r="E9" t="s">
        <v>15</v>
      </c>
      <c r="F9" t="s">
        <v>27</v>
      </c>
      <c r="G9" s="7">
        <v>265000</v>
      </c>
      <c r="H9" s="7">
        <v>172000</v>
      </c>
      <c r="I9" s="7">
        <f t="shared" si="0"/>
        <v>93000</v>
      </c>
      <c r="J9" s="7">
        <v>214000</v>
      </c>
      <c r="K9" s="17">
        <f t="shared" si="1"/>
        <v>0.43457943925233644</v>
      </c>
      <c r="L9" s="22" t="s">
        <v>39</v>
      </c>
      <c r="M9" t="s">
        <v>234</v>
      </c>
      <c r="O9" t="s">
        <v>20</v>
      </c>
      <c r="P9">
        <v>201</v>
      </c>
    </row>
    <row r="10" spans="1:54" x14ac:dyDescent="0.25">
      <c r="A10" s="28" t="s">
        <v>86</v>
      </c>
      <c r="B10" t="s">
        <v>87</v>
      </c>
      <c r="C10" s="12">
        <v>43691</v>
      </c>
      <c r="D10" s="7">
        <v>210000</v>
      </c>
      <c r="E10" t="s">
        <v>24</v>
      </c>
      <c r="F10" t="s">
        <v>29</v>
      </c>
      <c r="G10" s="7">
        <v>210000</v>
      </c>
      <c r="H10" s="7">
        <v>108000</v>
      </c>
      <c r="I10" s="7">
        <f t="shared" si="0"/>
        <v>102000</v>
      </c>
      <c r="J10" s="7">
        <v>103000</v>
      </c>
      <c r="K10" s="17">
        <f t="shared" si="1"/>
        <v>0.99029126213592233</v>
      </c>
      <c r="L10" s="22" t="s">
        <v>39</v>
      </c>
      <c r="M10" t="s">
        <v>31</v>
      </c>
      <c r="O10" t="s">
        <v>20</v>
      </c>
      <c r="P10">
        <v>201</v>
      </c>
    </row>
    <row r="11" spans="1:54" x14ac:dyDescent="0.25">
      <c r="A11" s="28" t="s">
        <v>191</v>
      </c>
      <c r="B11" t="s">
        <v>192</v>
      </c>
      <c r="C11" s="12">
        <v>43773</v>
      </c>
      <c r="D11" s="7">
        <v>769202</v>
      </c>
      <c r="E11" t="s">
        <v>15</v>
      </c>
      <c r="F11" t="s">
        <v>29</v>
      </c>
      <c r="G11" s="7">
        <v>769202</v>
      </c>
      <c r="H11" s="7">
        <v>145900</v>
      </c>
      <c r="I11" s="7">
        <f>G11-H11</f>
        <v>623302</v>
      </c>
      <c r="J11" s="7">
        <v>572700</v>
      </c>
      <c r="K11" s="17">
        <f>I11/J11</f>
        <v>1.0883569058844071</v>
      </c>
      <c r="L11" s="22" t="s">
        <v>39</v>
      </c>
      <c r="M11" t="s">
        <v>235</v>
      </c>
      <c r="N11" t="s">
        <v>193</v>
      </c>
      <c r="O11" t="s">
        <v>20</v>
      </c>
      <c r="P11">
        <v>201</v>
      </c>
    </row>
    <row r="12" spans="1:54" x14ac:dyDescent="0.25">
      <c r="A12" s="28" t="s">
        <v>194</v>
      </c>
      <c r="B12" t="s">
        <v>195</v>
      </c>
      <c r="C12" s="12">
        <v>43773</v>
      </c>
      <c r="D12" s="7">
        <v>210798</v>
      </c>
      <c r="E12" t="s">
        <v>15</v>
      </c>
      <c r="F12" t="s">
        <v>29</v>
      </c>
      <c r="G12" s="7">
        <v>210798</v>
      </c>
      <c r="H12" s="7">
        <v>47500</v>
      </c>
      <c r="I12" s="7">
        <f>G12-H12</f>
        <v>163298</v>
      </c>
      <c r="J12" s="7">
        <v>186500</v>
      </c>
      <c r="K12" s="17">
        <f>I12/J12</f>
        <v>0.87559249329758715</v>
      </c>
      <c r="L12" s="22" t="s">
        <v>39</v>
      </c>
      <c r="M12" t="s">
        <v>235</v>
      </c>
      <c r="O12" t="s">
        <v>20</v>
      </c>
      <c r="P12">
        <v>201</v>
      </c>
    </row>
    <row r="13" spans="1:54" x14ac:dyDescent="0.25">
      <c r="A13" s="27" t="s">
        <v>321</v>
      </c>
      <c r="B13" t="s">
        <v>322</v>
      </c>
      <c r="C13" s="12">
        <v>44074</v>
      </c>
      <c r="D13" s="7">
        <v>525000</v>
      </c>
      <c r="E13" t="s">
        <v>18</v>
      </c>
      <c r="F13" t="s">
        <v>323</v>
      </c>
      <c r="G13" s="7">
        <v>525000</v>
      </c>
      <c r="H13" s="7">
        <v>144000</v>
      </c>
      <c r="I13" s="7">
        <f t="shared" ref="I13" si="2">G13-H13</f>
        <v>381000</v>
      </c>
      <c r="J13" s="7">
        <v>274000</v>
      </c>
      <c r="K13" s="17">
        <f t="shared" ref="K13" si="3">I13/J13</f>
        <v>1.3905109489051095</v>
      </c>
      <c r="L13" s="22" t="s">
        <v>50</v>
      </c>
      <c r="M13" t="s">
        <v>324</v>
      </c>
      <c r="O13" t="s">
        <v>20</v>
      </c>
      <c r="P13">
        <v>201</v>
      </c>
    </row>
    <row r="14" spans="1:54" x14ac:dyDescent="0.25">
      <c r="A14" s="28" t="s">
        <v>93</v>
      </c>
      <c r="B14" t="s">
        <v>94</v>
      </c>
      <c r="C14" s="12">
        <v>43714</v>
      </c>
      <c r="D14" s="7">
        <v>650000</v>
      </c>
      <c r="E14" t="s">
        <v>15</v>
      </c>
      <c r="F14" t="s">
        <v>49</v>
      </c>
      <c r="G14" s="7">
        <v>650000</v>
      </c>
      <c r="H14" s="7">
        <v>153000</v>
      </c>
      <c r="I14" s="7">
        <f t="shared" si="0"/>
        <v>497000</v>
      </c>
      <c r="J14" s="7">
        <v>599000</v>
      </c>
      <c r="K14" s="17">
        <f t="shared" si="1"/>
        <v>0.8297161936560935</v>
      </c>
      <c r="L14" s="22" t="s">
        <v>50</v>
      </c>
      <c r="M14" t="s">
        <v>42</v>
      </c>
      <c r="O14" t="s">
        <v>21</v>
      </c>
      <c r="P14">
        <v>201</v>
      </c>
    </row>
    <row r="15" spans="1:54" s="27" customFormat="1" x14ac:dyDescent="0.25">
      <c r="A15" s="27" t="s">
        <v>95</v>
      </c>
      <c r="B15" s="27" t="s">
        <v>96</v>
      </c>
      <c r="C15" s="37">
        <v>43525</v>
      </c>
      <c r="D15" s="38">
        <v>950000</v>
      </c>
      <c r="E15" s="27" t="s">
        <v>15</v>
      </c>
      <c r="F15" s="27" t="s">
        <v>49</v>
      </c>
      <c r="G15" s="38">
        <v>950000</v>
      </c>
      <c r="H15" s="38">
        <v>323400</v>
      </c>
      <c r="I15" s="38">
        <f t="shared" si="0"/>
        <v>626600</v>
      </c>
      <c r="J15" s="38">
        <v>1000000</v>
      </c>
      <c r="K15" s="39">
        <f t="shared" si="1"/>
        <v>0.62660000000000005</v>
      </c>
      <c r="L15" s="40" t="s">
        <v>50</v>
      </c>
      <c r="M15" s="27" t="s">
        <v>31</v>
      </c>
      <c r="O15" s="27" t="s">
        <v>20</v>
      </c>
      <c r="P15" s="27">
        <v>201</v>
      </c>
    </row>
    <row r="16" spans="1:54" x14ac:dyDescent="0.25">
      <c r="A16" s="28" t="s">
        <v>97</v>
      </c>
      <c r="B16" t="s">
        <v>98</v>
      </c>
      <c r="C16" s="12">
        <v>43578</v>
      </c>
      <c r="D16" s="7">
        <v>700000</v>
      </c>
      <c r="E16" t="s">
        <v>15</v>
      </c>
      <c r="F16" t="s">
        <v>49</v>
      </c>
      <c r="G16" s="7">
        <v>700000</v>
      </c>
      <c r="H16" s="7">
        <v>457500</v>
      </c>
      <c r="I16" s="7">
        <f t="shared" si="0"/>
        <v>242500</v>
      </c>
      <c r="J16" s="7">
        <v>402700</v>
      </c>
      <c r="K16" s="17">
        <f t="shared" si="1"/>
        <v>0.60218524956543329</v>
      </c>
      <c r="L16" s="22" t="s">
        <v>50</v>
      </c>
      <c r="M16" t="s">
        <v>99</v>
      </c>
      <c r="O16" t="s">
        <v>51</v>
      </c>
      <c r="P16">
        <v>201</v>
      </c>
    </row>
    <row r="17" spans="1:54" x14ac:dyDescent="0.25">
      <c r="A17" s="27" t="s">
        <v>325</v>
      </c>
      <c r="B17" t="s">
        <v>326</v>
      </c>
      <c r="C17" s="12">
        <v>44260</v>
      </c>
      <c r="D17" s="7">
        <v>1775000</v>
      </c>
      <c r="E17" t="s">
        <v>15</v>
      </c>
      <c r="F17" t="s">
        <v>49</v>
      </c>
      <c r="G17" s="7">
        <v>1775000</v>
      </c>
      <c r="H17" s="7">
        <v>150000</v>
      </c>
      <c r="I17" s="7">
        <f t="shared" si="0"/>
        <v>1625000</v>
      </c>
      <c r="J17" s="7">
        <v>910000</v>
      </c>
      <c r="K17" s="17">
        <f t="shared" si="1"/>
        <v>1.7857142857142858</v>
      </c>
      <c r="L17" s="22" t="s">
        <v>50</v>
      </c>
      <c r="M17" t="s">
        <v>55</v>
      </c>
      <c r="O17" t="s">
        <v>20</v>
      </c>
      <c r="P17">
        <v>201</v>
      </c>
    </row>
    <row r="18" spans="1:54" x14ac:dyDescent="0.25">
      <c r="A18" s="28" t="s">
        <v>53</v>
      </c>
      <c r="B18" t="s">
        <v>54</v>
      </c>
      <c r="C18" s="12">
        <v>43808</v>
      </c>
      <c r="D18" s="7">
        <v>620000</v>
      </c>
      <c r="E18" t="s">
        <v>15</v>
      </c>
      <c r="F18" t="s">
        <v>49</v>
      </c>
      <c r="G18" s="7">
        <v>620000</v>
      </c>
      <c r="H18" s="7">
        <v>195700</v>
      </c>
      <c r="I18" s="7">
        <f>G18-H18</f>
        <v>424300</v>
      </c>
      <c r="J18" s="7">
        <v>390400</v>
      </c>
      <c r="K18" s="17">
        <f>I18/J18</f>
        <v>1.0868340163934427</v>
      </c>
      <c r="L18" s="22" t="s">
        <v>50</v>
      </c>
      <c r="M18" t="s">
        <v>43</v>
      </c>
      <c r="O18" t="s">
        <v>20</v>
      </c>
      <c r="P18">
        <v>201</v>
      </c>
    </row>
    <row r="19" spans="1:54" x14ac:dyDescent="0.25">
      <c r="A19" s="28" t="s">
        <v>100</v>
      </c>
      <c r="B19" t="s">
        <v>101</v>
      </c>
      <c r="C19" s="12">
        <v>43579</v>
      </c>
      <c r="D19" s="7">
        <v>280000</v>
      </c>
      <c r="E19" t="s">
        <v>15</v>
      </c>
      <c r="F19" t="s">
        <v>49</v>
      </c>
      <c r="G19" s="7">
        <v>280000</v>
      </c>
      <c r="H19" s="7">
        <v>136000</v>
      </c>
      <c r="I19" s="7">
        <f t="shared" ref="I19:I22" si="4">G19-H19</f>
        <v>144000</v>
      </c>
      <c r="J19" s="7">
        <v>373000</v>
      </c>
      <c r="K19" s="17">
        <f t="shared" si="1"/>
        <v>0.38605898123324395</v>
      </c>
      <c r="L19" s="22" t="s">
        <v>50</v>
      </c>
      <c r="M19" t="s">
        <v>47</v>
      </c>
      <c r="O19" t="s">
        <v>51</v>
      </c>
      <c r="P19">
        <v>201</v>
      </c>
    </row>
    <row r="20" spans="1:54" x14ac:dyDescent="0.25">
      <c r="A20" s="27" t="s">
        <v>331</v>
      </c>
      <c r="B20" t="s">
        <v>332</v>
      </c>
      <c r="C20" s="12">
        <v>43959</v>
      </c>
      <c r="D20" s="7">
        <v>209000</v>
      </c>
      <c r="E20" t="s">
        <v>15</v>
      </c>
      <c r="F20" t="s">
        <v>49</v>
      </c>
      <c r="G20" s="7">
        <v>209000</v>
      </c>
      <c r="H20" s="7">
        <v>82000</v>
      </c>
      <c r="I20" s="7">
        <f t="shared" si="4"/>
        <v>127000</v>
      </c>
      <c r="J20" s="7">
        <v>172000</v>
      </c>
      <c r="K20" s="17">
        <f t="shared" si="1"/>
        <v>0.73837209302325579</v>
      </c>
      <c r="L20" s="22" t="s">
        <v>50</v>
      </c>
      <c r="M20" t="s">
        <v>31</v>
      </c>
      <c r="O20" t="s">
        <v>20</v>
      </c>
      <c r="P20">
        <v>201</v>
      </c>
    </row>
    <row r="21" spans="1:54" x14ac:dyDescent="0.25">
      <c r="A21" s="27" t="s">
        <v>333</v>
      </c>
      <c r="B21" t="s">
        <v>334</v>
      </c>
      <c r="C21" s="12">
        <v>44097</v>
      </c>
      <c r="D21" s="7">
        <v>400000</v>
      </c>
      <c r="E21" t="s">
        <v>15</v>
      </c>
      <c r="F21" t="s">
        <v>49</v>
      </c>
      <c r="G21" s="7">
        <v>400000</v>
      </c>
      <c r="H21" s="7">
        <v>129000</v>
      </c>
      <c r="I21" s="7">
        <f t="shared" si="4"/>
        <v>271000</v>
      </c>
      <c r="J21" s="7">
        <v>175000</v>
      </c>
      <c r="K21" s="17">
        <f t="shared" si="1"/>
        <v>1.5485714285714285</v>
      </c>
      <c r="L21" s="22" t="s">
        <v>50</v>
      </c>
      <c r="M21" t="s">
        <v>19</v>
      </c>
      <c r="O21" t="s">
        <v>20</v>
      </c>
      <c r="P21">
        <v>201</v>
      </c>
    </row>
    <row r="22" spans="1:54" ht="15.75" thickBot="1" x14ac:dyDescent="0.3">
      <c r="A22" s="27" t="s">
        <v>335</v>
      </c>
      <c r="B22" t="s">
        <v>336</v>
      </c>
      <c r="C22" s="12">
        <v>44267</v>
      </c>
      <c r="D22" s="7">
        <v>190000</v>
      </c>
      <c r="E22" t="s">
        <v>18</v>
      </c>
      <c r="F22" t="s">
        <v>323</v>
      </c>
      <c r="G22" s="7">
        <v>190000</v>
      </c>
      <c r="H22" s="7">
        <v>155000</v>
      </c>
      <c r="I22" s="7">
        <f t="shared" si="4"/>
        <v>35000</v>
      </c>
      <c r="J22" s="7">
        <v>159000</v>
      </c>
      <c r="K22" s="17">
        <f t="shared" si="1"/>
        <v>0.22012578616352202</v>
      </c>
      <c r="L22" s="22" t="s">
        <v>50</v>
      </c>
      <c r="M22" t="s">
        <v>44</v>
      </c>
      <c r="O22" t="s">
        <v>20</v>
      </c>
      <c r="P22">
        <v>201</v>
      </c>
    </row>
    <row r="23" spans="1:54" ht="15.75" thickTop="1" x14ac:dyDescent="0.25">
      <c r="A23" s="3"/>
      <c r="B23" s="3"/>
      <c r="C23" s="13" t="s">
        <v>60</v>
      </c>
      <c r="D23" s="8">
        <f>+SUM(D2:D22)</f>
        <v>11084000</v>
      </c>
      <c r="E23" s="3"/>
      <c r="F23" s="3"/>
      <c r="G23" s="8">
        <f>+SUM(G2:G22)</f>
        <v>11084000</v>
      </c>
      <c r="H23" s="8"/>
      <c r="I23" s="8">
        <f>+SUM(I2:I22)</f>
        <v>6684400</v>
      </c>
      <c r="J23" s="8">
        <f>+SUM(J2:J22)</f>
        <v>7493056</v>
      </c>
      <c r="K23" s="18"/>
      <c r="L23" s="23"/>
      <c r="M23" s="3"/>
      <c r="N23" s="3"/>
      <c r="O23" s="3"/>
      <c r="P23" s="3"/>
    </row>
    <row r="24" spans="1:54" x14ac:dyDescent="0.25">
      <c r="A24" s="4"/>
      <c r="B24" s="4"/>
      <c r="C24" s="14"/>
      <c r="D24" s="9"/>
      <c r="E24" s="4"/>
      <c r="F24" s="4"/>
      <c r="G24" s="9"/>
      <c r="H24" s="9"/>
      <c r="I24" s="9"/>
      <c r="J24" s="9" t="s">
        <v>61</v>
      </c>
      <c r="K24" s="19">
        <f>I23/J23</f>
        <v>0.89207927980252655</v>
      </c>
      <c r="L24" s="43" t="s">
        <v>221</v>
      </c>
      <c r="M24" s="4"/>
      <c r="N24" s="4"/>
      <c r="O24" s="4"/>
      <c r="P24" s="4"/>
    </row>
    <row r="25" spans="1:54" x14ac:dyDescent="0.25">
      <c r="A25" s="5"/>
      <c r="B25" s="5"/>
      <c r="C25" s="15"/>
      <c r="D25" s="10"/>
      <c r="E25" s="5"/>
      <c r="F25" s="5"/>
      <c r="G25" s="10"/>
      <c r="H25" s="10"/>
      <c r="I25" s="10"/>
      <c r="J25" s="10" t="s">
        <v>62</v>
      </c>
      <c r="K25" s="20">
        <f>AVERAGE(K2:K19)</f>
        <v>0.84295379230356082</v>
      </c>
      <c r="L25" s="26" t="s">
        <v>221</v>
      </c>
      <c r="M25" s="5"/>
      <c r="N25" s="5"/>
      <c r="O25" s="5"/>
      <c r="P25" s="5"/>
    </row>
    <row r="27" spans="1:54" s="60" customFormat="1" x14ac:dyDescent="0.25">
      <c r="A27" s="27" t="s">
        <v>303</v>
      </c>
      <c r="B27" s="60" t="s">
        <v>304</v>
      </c>
      <c r="C27" s="62">
        <v>44126</v>
      </c>
      <c r="D27" s="61">
        <v>120000</v>
      </c>
      <c r="E27" s="60" t="s">
        <v>15</v>
      </c>
      <c r="F27" s="60" t="s">
        <v>305</v>
      </c>
      <c r="G27" s="61">
        <v>120000</v>
      </c>
      <c r="H27" s="61">
        <v>111000</v>
      </c>
      <c r="I27" s="61">
        <f t="shared" ref="I27:I28" si="5">G27-H27</f>
        <v>9000</v>
      </c>
      <c r="J27" s="61">
        <v>52000</v>
      </c>
      <c r="K27" s="63">
        <f t="shared" ref="K27:K28" si="6">I27/J27</f>
        <v>0.17307692307692307</v>
      </c>
      <c r="L27" s="22" t="s">
        <v>39</v>
      </c>
      <c r="M27" s="60" t="s">
        <v>47</v>
      </c>
      <c r="O27" s="60" t="s">
        <v>20</v>
      </c>
      <c r="P27" s="60">
        <v>201</v>
      </c>
    </row>
    <row r="28" spans="1:54" s="60" customFormat="1" x14ac:dyDescent="0.25">
      <c r="A28" s="27" t="s">
        <v>306</v>
      </c>
      <c r="B28" s="60" t="s">
        <v>307</v>
      </c>
      <c r="C28" s="62">
        <v>44204</v>
      </c>
      <c r="D28" s="61">
        <v>190000</v>
      </c>
      <c r="E28" s="60" t="s">
        <v>15</v>
      </c>
      <c r="F28" s="60" t="s">
        <v>27</v>
      </c>
      <c r="G28" s="61">
        <v>190000</v>
      </c>
      <c r="H28" s="61">
        <v>135000</v>
      </c>
      <c r="I28" s="61">
        <f t="shared" si="5"/>
        <v>55000</v>
      </c>
      <c r="J28" s="61">
        <v>313000</v>
      </c>
      <c r="K28" s="63">
        <f t="shared" si="6"/>
        <v>0.1757188498402556</v>
      </c>
      <c r="L28" s="22" t="s">
        <v>39</v>
      </c>
      <c r="M28" s="60" t="s">
        <v>308</v>
      </c>
      <c r="N28" s="60" t="s">
        <v>309</v>
      </c>
      <c r="O28" s="60" t="s">
        <v>310</v>
      </c>
      <c r="P28" s="60">
        <v>201</v>
      </c>
    </row>
    <row r="30" spans="1:54" x14ac:dyDescent="0.25">
      <c r="A30" s="27" t="s">
        <v>263</v>
      </c>
    </row>
    <row r="31" spans="1:54" x14ac:dyDescent="0.25">
      <c r="A31" s="1" t="s">
        <v>0</v>
      </c>
      <c r="B31" s="1" t="s">
        <v>1</v>
      </c>
      <c r="C31" s="11" t="s">
        <v>2</v>
      </c>
      <c r="D31" s="6" t="s">
        <v>3</v>
      </c>
      <c r="E31" s="1" t="s">
        <v>4</v>
      </c>
      <c r="F31" s="1" t="s">
        <v>5</v>
      </c>
      <c r="G31" s="6" t="s">
        <v>6</v>
      </c>
      <c r="H31" s="6" t="s">
        <v>7</v>
      </c>
      <c r="I31" s="6" t="s">
        <v>8</v>
      </c>
      <c r="J31" s="6" t="s">
        <v>9</v>
      </c>
      <c r="K31" s="16" t="s">
        <v>10</v>
      </c>
      <c r="L31" s="21" t="s">
        <v>11</v>
      </c>
      <c r="M31" s="1" t="s">
        <v>65</v>
      </c>
      <c r="N31" s="1" t="s">
        <v>12</v>
      </c>
      <c r="O31" s="1" t="s">
        <v>13</v>
      </c>
      <c r="P31" s="1" t="s">
        <v>14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x14ac:dyDescent="0.25">
      <c r="A32" s="28" t="s">
        <v>229</v>
      </c>
      <c r="B32" t="s">
        <v>230</v>
      </c>
      <c r="C32" s="12">
        <v>43902</v>
      </c>
      <c r="D32" s="7">
        <v>275000</v>
      </c>
      <c r="E32" t="s">
        <v>15</v>
      </c>
      <c r="F32" t="s">
        <v>27</v>
      </c>
      <c r="G32" s="7">
        <v>275000</v>
      </c>
      <c r="H32" s="7">
        <v>132000</v>
      </c>
      <c r="I32" s="7">
        <f t="shared" ref="I32:I39" si="7">G32-H32</f>
        <v>143000</v>
      </c>
      <c r="J32" s="7">
        <v>136000</v>
      </c>
      <c r="K32" s="17">
        <f t="shared" ref="K32:K39" si="8">I32/J32</f>
        <v>1.0514705882352942</v>
      </c>
      <c r="L32" s="22" t="s">
        <v>39</v>
      </c>
      <c r="M32" t="s">
        <v>23</v>
      </c>
      <c r="O32" t="s">
        <v>20</v>
      </c>
      <c r="P32">
        <v>201</v>
      </c>
    </row>
    <row r="33" spans="1:16" x14ac:dyDescent="0.25">
      <c r="A33" s="28" t="s">
        <v>132</v>
      </c>
      <c r="B33" t="s">
        <v>133</v>
      </c>
      <c r="C33" s="12">
        <v>43718</v>
      </c>
      <c r="D33" s="7">
        <v>255000</v>
      </c>
      <c r="E33" t="s">
        <v>24</v>
      </c>
      <c r="F33" t="s">
        <v>29</v>
      </c>
      <c r="G33" s="7">
        <v>255000</v>
      </c>
      <c r="H33" s="7">
        <v>140700</v>
      </c>
      <c r="I33" s="7">
        <f t="shared" si="7"/>
        <v>114300</v>
      </c>
      <c r="J33" s="7">
        <v>95900</v>
      </c>
      <c r="K33" s="17">
        <f t="shared" si="8"/>
        <v>1.191866527632951</v>
      </c>
      <c r="L33" s="22" t="s">
        <v>39</v>
      </c>
      <c r="M33" t="s">
        <v>186</v>
      </c>
      <c r="O33" t="s">
        <v>20</v>
      </c>
      <c r="P33">
        <v>201</v>
      </c>
    </row>
    <row r="34" spans="1:16" x14ac:dyDescent="0.25">
      <c r="A34" s="27" t="s">
        <v>301</v>
      </c>
      <c r="B34" t="s">
        <v>302</v>
      </c>
      <c r="C34" s="12">
        <v>44200</v>
      </c>
      <c r="D34" s="7">
        <v>290000</v>
      </c>
      <c r="E34" t="s">
        <v>15</v>
      </c>
      <c r="F34" t="s">
        <v>27</v>
      </c>
      <c r="G34" s="7">
        <v>290000</v>
      </c>
      <c r="H34" s="7">
        <v>163000</v>
      </c>
      <c r="I34" s="7">
        <f t="shared" si="7"/>
        <v>127000</v>
      </c>
      <c r="J34" s="7">
        <v>225000</v>
      </c>
      <c r="K34" s="17">
        <f t="shared" si="8"/>
        <v>0.56444444444444442</v>
      </c>
      <c r="L34" s="22" t="s">
        <v>39</v>
      </c>
      <c r="M34" t="s">
        <v>31</v>
      </c>
      <c r="O34" t="s">
        <v>20</v>
      </c>
      <c r="P34">
        <v>201</v>
      </c>
    </row>
    <row r="35" spans="1:16" x14ac:dyDescent="0.25">
      <c r="A35" s="28" t="s">
        <v>187</v>
      </c>
      <c r="B35" t="s">
        <v>188</v>
      </c>
      <c r="C35" s="12">
        <v>43755</v>
      </c>
      <c r="D35" s="7">
        <v>550000</v>
      </c>
      <c r="E35" t="s">
        <v>15</v>
      </c>
      <c r="F35" t="s">
        <v>27</v>
      </c>
      <c r="G35" s="7">
        <v>550000</v>
      </c>
      <c r="H35" s="7">
        <v>417700</v>
      </c>
      <c r="I35" s="7">
        <f t="shared" si="7"/>
        <v>132300</v>
      </c>
      <c r="J35" s="7">
        <v>317756</v>
      </c>
      <c r="K35" s="17">
        <f t="shared" si="8"/>
        <v>0.41635720489935674</v>
      </c>
      <c r="L35" s="22" t="s">
        <v>39</v>
      </c>
      <c r="M35" t="s">
        <v>42</v>
      </c>
      <c r="O35" t="s">
        <v>20</v>
      </c>
      <c r="P35">
        <v>201</v>
      </c>
    </row>
    <row r="36" spans="1:16" x14ac:dyDescent="0.25">
      <c r="A36" s="28" t="s">
        <v>136</v>
      </c>
      <c r="B36" t="s">
        <v>137</v>
      </c>
      <c r="C36" s="12">
        <v>43655</v>
      </c>
      <c r="D36" s="7">
        <v>1300000</v>
      </c>
      <c r="E36" t="s">
        <v>18</v>
      </c>
      <c r="F36" t="s">
        <v>29</v>
      </c>
      <c r="G36" s="7">
        <v>1300000</v>
      </c>
      <c r="H36" s="7">
        <v>782900</v>
      </c>
      <c r="I36" s="7">
        <f t="shared" si="7"/>
        <v>517100</v>
      </c>
      <c r="J36" s="7">
        <v>587900</v>
      </c>
      <c r="K36" s="17">
        <f t="shared" si="8"/>
        <v>0.87957135567273348</v>
      </c>
      <c r="L36" s="22" t="s">
        <v>39</v>
      </c>
      <c r="M36" t="s">
        <v>81</v>
      </c>
      <c r="O36" t="s">
        <v>20</v>
      </c>
      <c r="P36">
        <v>201</v>
      </c>
    </row>
    <row r="37" spans="1:16" x14ac:dyDescent="0.25">
      <c r="A37" s="28" t="s">
        <v>82</v>
      </c>
      <c r="B37" t="s">
        <v>83</v>
      </c>
      <c r="C37" s="12">
        <v>43614</v>
      </c>
      <c r="D37" s="7">
        <v>410000</v>
      </c>
      <c r="E37" t="s">
        <v>15</v>
      </c>
      <c r="F37" t="s">
        <v>27</v>
      </c>
      <c r="G37" s="7">
        <v>410000</v>
      </c>
      <c r="H37" s="7">
        <v>210000</v>
      </c>
      <c r="I37" s="7">
        <f t="shared" si="7"/>
        <v>200000</v>
      </c>
      <c r="J37" s="7">
        <v>393000</v>
      </c>
      <c r="K37" s="17">
        <f t="shared" si="8"/>
        <v>0.5089058524173028</v>
      </c>
      <c r="L37" s="22" t="s">
        <v>39</v>
      </c>
      <c r="M37" t="s">
        <v>31</v>
      </c>
      <c r="O37" t="s">
        <v>20</v>
      </c>
      <c r="P37">
        <v>201</v>
      </c>
    </row>
    <row r="38" spans="1:16" x14ac:dyDescent="0.25">
      <c r="A38" s="28" t="s">
        <v>84</v>
      </c>
      <c r="B38" t="s">
        <v>85</v>
      </c>
      <c r="C38" s="12">
        <v>43588</v>
      </c>
      <c r="D38" s="7">
        <v>265000</v>
      </c>
      <c r="E38" t="s">
        <v>15</v>
      </c>
      <c r="F38" t="s">
        <v>27</v>
      </c>
      <c r="G38" s="7">
        <v>265000</v>
      </c>
      <c r="H38" s="7">
        <v>172000</v>
      </c>
      <c r="I38" s="7">
        <f t="shared" si="7"/>
        <v>93000</v>
      </c>
      <c r="J38" s="7">
        <v>214000</v>
      </c>
      <c r="K38" s="17">
        <f t="shared" si="8"/>
        <v>0.43457943925233644</v>
      </c>
      <c r="L38" s="22" t="s">
        <v>39</v>
      </c>
      <c r="M38" t="s">
        <v>234</v>
      </c>
      <c r="O38" t="s">
        <v>20</v>
      </c>
      <c r="P38">
        <v>201</v>
      </c>
    </row>
    <row r="39" spans="1:16" x14ac:dyDescent="0.25">
      <c r="A39" s="28" t="s">
        <v>86</v>
      </c>
      <c r="B39" t="s">
        <v>87</v>
      </c>
      <c r="C39" s="12">
        <v>43691</v>
      </c>
      <c r="D39" s="7">
        <v>210000</v>
      </c>
      <c r="E39" t="s">
        <v>24</v>
      </c>
      <c r="F39" t="s">
        <v>29</v>
      </c>
      <c r="G39" s="7">
        <v>210000</v>
      </c>
      <c r="H39" s="7">
        <v>108000</v>
      </c>
      <c r="I39" s="7">
        <f t="shared" si="7"/>
        <v>102000</v>
      </c>
      <c r="J39" s="7">
        <v>103000</v>
      </c>
      <c r="K39" s="17">
        <f t="shared" si="8"/>
        <v>0.99029126213592233</v>
      </c>
      <c r="L39" s="22" t="s">
        <v>39</v>
      </c>
      <c r="M39" t="s">
        <v>31</v>
      </c>
      <c r="O39" t="s">
        <v>20</v>
      </c>
      <c r="P39">
        <v>201</v>
      </c>
    </row>
    <row r="40" spans="1:16" x14ac:dyDescent="0.25">
      <c r="A40" s="28" t="s">
        <v>191</v>
      </c>
      <c r="B40" t="s">
        <v>192</v>
      </c>
      <c r="C40" s="12">
        <v>43773</v>
      </c>
      <c r="D40" s="7">
        <v>769202</v>
      </c>
      <c r="E40" t="s">
        <v>15</v>
      </c>
      <c r="F40" t="s">
        <v>29</v>
      </c>
      <c r="G40" s="7">
        <v>769202</v>
      </c>
      <c r="H40" s="7">
        <v>145900</v>
      </c>
      <c r="I40" s="7">
        <f>G40-H40</f>
        <v>623302</v>
      </c>
      <c r="J40" s="7">
        <v>572700</v>
      </c>
      <c r="K40" s="17">
        <f>I40/J40</f>
        <v>1.0883569058844071</v>
      </c>
      <c r="L40" s="22" t="s">
        <v>39</v>
      </c>
      <c r="M40" t="s">
        <v>235</v>
      </c>
      <c r="N40" t="s">
        <v>193</v>
      </c>
      <c r="O40" t="s">
        <v>20</v>
      </c>
      <c r="P40">
        <v>201</v>
      </c>
    </row>
    <row r="41" spans="1:16" ht="15.75" thickBot="1" x14ac:dyDescent="0.3">
      <c r="A41" s="28" t="s">
        <v>194</v>
      </c>
      <c r="B41" t="s">
        <v>195</v>
      </c>
      <c r="C41" s="12">
        <v>43773</v>
      </c>
      <c r="D41" s="7">
        <v>210798</v>
      </c>
      <c r="E41" t="s">
        <v>15</v>
      </c>
      <c r="F41" t="s">
        <v>29</v>
      </c>
      <c r="G41" s="7">
        <v>210798</v>
      </c>
      <c r="H41" s="7">
        <v>47500</v>
      </c>
      <c r="I41" s="7">
        <f>G41-H41</f>
        <v>163298</v>
      </c>
      <c r="J41" s="7">
        <v>186500</v>
      </c>
      <c r="K41" s="17">
        <f>I41/J41</f>
        <v>0.87559249329758715</v>
      </c>
      <c r="L41" s="22" t="s">
        <v>39</v>
      </c>
      <c r="M41" t="s">
        <v>235</v>
      </c>
      <c r="O41" t="s">
        <v>20</v>
      </c>
      <c r="P41">
        <v>201</v>
      </c>
    </row>
    <row r="42" spans="1:16" ht="15.75" thickTop="1" x14ac:dyDescent="0.25">
      <c r="A42" s="3"/>
      <c r="B42" s="3"/>
      <c r="C42" s="13" t="s">
        <v>60</v>
      </c>
      <c r="D42" s="8">
        <f>+SUM(D32:D41)</f>
        <v>4535000</v>
      </c>
      <c r="E42" s="3"/>
      <c r="F42" s="3"/>
      <c r="G42" s="8">
        <f>+SUM(G32:G41)</f>
        <v>4535000</v>
      </c>
      <c r="H42" s="8"/>
      <c r="I42" s="8">
        <f>+SUM(I32:I41)</f>
        <v>2215300</v>
      </c>
      <c r="J42" s="8">
        <f>+SUM(J32:J41)</f>
        <v>2831756</v>
      </c>
      <c r="K42" s="18"/>
      <c r="L42" s="23"/>
      <c r="M42" s="3"/>
      <c r="N42" s="3"/>
      <c r="O42" s="3"/>
      <c r="P42" s="3"/>
    </row>
    <row r="43" spans="1:16" x14ac:dyDescent="0.25">
      <c r="A43" s="4"/>
      <c r="B43" s="4"/>
      <c r="C43" s="14"/>
      <c r="D43" s="9"/>
      <c r="E43" s="4"/>
      <c r="F43" s="4"/>
      <c r="G43" s="9"/>
      <c r="H43" s="9"/>
      <c r="I43" s="9"/>
      <c r="J43" s="9" t="s">
        <v>61</v>
      </c>
      <c r="K43" s="19">
        <f>I42/J42</f>
        <v>0.7823061026444369</v>
      </c>
      <c r="L43" s="43" t="s">
        <v>221</v>
      </c>
      <c r="M43" s="4"/>
      <c r="N43" s="4"/>
      <c r="O43" s="4"/>
      <c r="P43" s="4"/>
    </row>
    <row r="44" spans="1:16" x14ac:dyDescent="0.25">
      <c r="A44" s="5"/>
      <c r="B44" s="5" t="s">
        <v>412</v>
      </c>
      <c r="C44" s="15"/>
      <c r="D44" s="10"/>
      <c r="E44" s="5"/>
      <c r="F44" s="5"/>
      <c r="G44" s="10"/>
      <c r="H44" s="10"/>
      <c r="I44" s="10"/>
      <c r="J44" s="10" t="s">
        <v>62</v>
      </c>
      <c r="K44" s="20">
        <f>AVERAGE(K32:K41)</f>
        <v>0.80014360738723345</v>
      </c>
      <c r="L44" s="26" t="s">
        <v>221</v>
      </c>
      <c r="M44" s="5"/>
      <c r="N44" s="5"/>
      <c r="O44" s="5"/>
      <c r="P44" s="5"/>
    </row>
    <row r="46" spans="1:16" x14ac:dyDescent="0.25">
      <c r="A46" s="28" t="s">
        <v>45</v>
      </c>
      <c r="B46" t="s">
        <v>46</v>
      </c>
      <c r="C46" s="12">
        <v>43840</v>
      </c>
      <c r="D46" s="7">
        <v>250000</v>
      </c>
      <c r="E46" t="s">
        <v>15</v>
      </c>
      <c r="F46" t="s">
        <v>27</v>
      </c>
      <c r="G46" s="7">
        <v>250000</v>
      </c>
      <c r="H46" s="7">
        <v>154300</v>
      </c>
      <c r="I46" s="7">
        <f t="shared" ref="I46" si="9">G46-H46</f>
        <v>95700</v>
      </c>
      <c r="J46" s="7">
        <v>206200</v>
      </c>
      <c r="K46" s="17">
        <f t="shared" ref="K46" si="10">I46/J46</f>
        <v>0.46411251212415133</v>
      </c>
      <c r="L46" s="22" t="s">
        <v>39</v>
      </c>
      <c r="M46" t="s">
        <v>66</v>
      </c>
      <c r="O46" t="s">
        <v>20</v>
      </c>
      <c r="P46">
        <v>201</v>
      </c>
    </row>
    <row r="48" spans="1:16" x14ac:dyDescent="0.25">
      <c r="A48" s="27" t="s">
        <v>264</v>
      </c>
    </row>
    <row r="49" spans="1:54" x14ac:dyDescent="0.25">
      <c r="A49" s="1" t="s">
        <v>0</v>
      </c>
      <c r="B49" s="1" t="s">
        <v>1</v>
      </c>
      <c r="C49" s="11" t="s">
        <v>2</v>
      </c>
      <c r="D49" s="6" t="s">
        <v>3</v>
      </c>
      <c r="E49" s="1" t="s">
        <v>4</v>
      </c>
      <c r="F49" s="1" t="s">
        <v>5</v>
      </c>
      <c r="G49" s="6" t="s">
        <v>6</v>
      </c>
      <c r="H49" s="6" t="s">
        <v>7</v>
      </c>
      <c r="I49" s="6" t="s">
        <v>8</v>
      </c>
      <c r="J49" s="6" t="s">
        <v>9</v>
      </c>
      <c r="K49" s="16" t="s">
        <v>10</v>
      </c>
      <c r="L49" s="21" t="s">
        <v>11</v>
      </c>
      <c r="M49" s="1" t="s">
        <v>65</v>
      </c>
      <c r="N49" s="1" t="s">
        <v>12</v>
      </c>
      <c r="O49" s="1" t="s">
        <v>13</v>
      </c>
      <c r="P49" s="1" t="s">
        <v>14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x14ac:dyDescent="0.25">
      <c r="A50" s="27" t="s">
        <v>321</v>
      </c>
      <c r="B50" t="s">
        <v>322</v>
      </c>
      <c r="C50" s="12">
        <v>44074</v>
      </c>
      <c r="D50" s="7">
        <v>525000</v>
      </c>
      <c r="E50" t="s">
        <v>18</v>
      </c>
      <c r="F50" t="s">
        <v>323</v>
      </c>
      <c r="G50" s="7">
        <v>525000</v>
      </c>
      <c r="H50" s="7">
        <v>144000</v>
      </c>
      <c r="I50" s="7">
        <f t="shared" ref="I50" si="11">G50-H50</f>
        <v>381000</v>
      </c>
      <c r="J50" s="7">
        <v>274000</v>
      </c>
      <c r="K50" s="17">
        <f t="shared" ref="K50" si="12">I50/J50</f>
        <v>1.3905109489051095</v>
      </c>
      <c r="L50" s="22" t="s">
        <v>50</v>
      </c>
      <c r="M50" t="s">
        <v>324</v>
      </c>
      <c r="O50" t="s">
        <v>20</v>
      </c>
      <c r="P50">
        <v>201</v>
      </c>
    </row>
    <row r="51" spans="1:54" x14ac:dyDescent="0.25">
      <c r="A51" s="28" t="s">
        <v>93</v>
      </c>
      <c r="B51" t="s">
        <v>94</v>
      </c>
      <c r="C51" s="12">
        <v>43714</v>
      </c>
      <c r="D51" s="7">
        <v>650000</v>
      </c>
      <c r="E51" t="s">
        <v>15</v>
      </c>
      <c r="F51" t="s">
        <v>49</v>
      </c>
      <c r="G51" s="7">
        <v>650000</v>
      </c>
      <c r="H51" s="7">
        <v>153000</v>
      </c>
      <c r="I51" s="7">
        <f t="shared" ref="I51:I52" si="13">G51-H51</f>
        <v>497000</v>
      </c>
      <c r="J51" s="7">
        <v>599000</v>
      </c>
      <c r="K51" s="17">
        <f t="shared" ref="K51:K52" si="14">I51/J51</f>
        <v>0.8297161936560935</v>
      </c>
      <c r="L51" s="22" t="s">
        <v>50</v>
      </c>
      <c r="M51" t="s">
        <v>42</v>
      </c>
      <c r="O51" t="s">
        <v>21</v>
      </c>
      <c r="P51">
        <v>201</v>
      </c>
    </row>
    <row r="52" spans="1:54" x14ac:dyDescent="0.25">
      <c r="A52" s="28" t="s">
        <v>97</v>
      </c>
      <c r="B52" t="s">
        <v>98</v>
      </c>
      <c r="C52" s="12">
        <v>43578</v>
      </c>
      <c r="D52" s="7">
        <v>700000</v>
      </c>
      <c r="E52" t="s">
        <v>15</v>
      </c>
      <c r="F52" t="s">
        <v>49</v>
      </c>
      <c r="G52" s="7">
        <v>700000</v>
      </c>
      <c r="H52" s="7">
        <v>457500</v>
      </c>
      <c r="I52" s="7">
        <f t="shared" si="13"/>
        <v>242500</v>
      </c>
      <c r="J52" s="7">
        <v>402700</v>
      </c>
      <c r="K52" s="17">
        <f t="shared" si="14"/>
        <v>0.60218524956543329</v>
      </c>
      <c r="L52" s="22" t="s">
        <v>50</v>
      </c>
      <c r="M52" t="s">
        <v>99</v>
      </c>
      <c r="O52" t="s">
        <v>51</v>
      </c>
      <c r="P52">
        <v>201</v>
      </c>
    </row>
    <row r="53" spans="1:54" x14ac:dyDescent="0.25">
      <c r="A53" s="28" t="s">
        <v>53</v>
      </c>
      <c r="B53" t="s">
        <v>54</v>
      </c>
      <c r="C53" s="12">
        <v>43808</v>
      </c>
      <c r="D53" s="7">
        <v>620000</v>
      </c>
      <c r="E53" t="s">
        <v>15</v>
      </c>
      <c r="F53" t="s">
        <v>49</v>
      </c>
      <c r="G53" s="7">
        <v>620000</v>
      </c>
      <c r="H53" s="7">
        <v>195700</v>
      </c>
      <c r="I53" s="7">
        <f>G53-H53</f>
        <v>424300</v>
      </c>
      <c r="J53" s="7">
        <v>390400</v>
      </c>
      <c r="K53" s="17">
        <f>I53/J53</f>
        <v>1.0868340163934427</v>
      </c>
      <c r="L53" s="22" t="s">
        <v>50</v>
      </c>
      <c r="M53" t="s">
        <v>43</v>
      </c>
      <c r="O53" t="s">
        <v>20</v>
      </c>
      <c r="P53">
        <v>201</v>
      </c>
    </row>
    <row r="54" spans="1:54" x14ac:dyDescent="0.25">
      <c r="A54" s="27" t="s">
        <v>331</v>
      </c>
      <c r="B54" t="s">
        <v>332</v>
      </c>
      <c r="C54" s="12">
        <v>43959</v>
      </c>
      <c r="D54" s="7">
        <v>209000</v>
      </c>
      <c r="E54" t="s">
        <v>15</v>
      </c>
      <c r="F54" t="s">
        <v>49</v>
      </c>
      <c r="G54" s="7">
        <v>209000</v>
      </c>
      <c r="H54" s="7">
        <v>82000</v>
      </c>
      <c r="I54" s="7">
        <f t="shared" ref="I54:I55" si="15">G54-H54</f>
        <v>127000</v>
      </c>
      <c r="J54" s="7">
        <v>172000</v>
      </c>
      <c r="K54" s="17">
        <f t="shared" ref="K54:K55" si="16">I54/J54</f>
        <v>0.73837209302325579</v>
      </c>
      <c r="L54" s="22" t="s">
        <v>50</v>
      </c>
      <c r="M54" t="s">
        <v>31</v>
      </c>
      <c r="O54" t="s">
        <v>20</v>
      </c>
      <c r="P54">
        <v>201</v>
      </c>
    </row>
    <row r="55" spans="1:54" ht="15.75" thickBot="1" x14ac:dyDescent="0.3">
      <c r="A55" s="27" t="s">
        <v>333</v>
      </c>
      <c r="B55" t="s">
        <v>334</v>
      </c>
      <c r="C55" s="12">
        <v>44097</v>
      </c>
      <c r="D55" s="7">
        <v>400000</v>
      </c>
      <c r="E55" t="s">
        <v>15</v>
      </c>
      <c r="F55" t="s">
        <v>49</v>
      </c>
      <c r="G55" s="7">
        <v>400000</v>
      </c>
      <c r="H55" s="7">
        <v>129000</v>
      </c>
      <c r="I55" s="7">
        <f t="shared" si="15"/>
        <v>271000</v>
      </c>
      <c r="J55" s="7">
        <v>175000</v>
      </c>
      <c r="K55" s="17">
        <f t="shared" si="16"/>
        <v>1.5485714285714285</v>
      </c>
      <c r="L55" s="22" t="s">
        <v>50</v>
      </c>
      <c r="M55" t="s">
        <v>19</v>
      </c>
      <c r="O55" t="s">
        <v>20</v>
      </c>
      <c r="P55">
        <v>201</v>
      </c>
    </row>
    <row r="56" spans="1:54" ht="15.75" thickTop="1" x14ac:dyDescent="0.25">
      <c r="A56" s="3"/>
      <c r="B56" s="3"/>
      <c r="C56" s="13" t="s">
        <v>60</v>
      </c>
      <c r="D56" s="8">
        <f>+SUM(D50:D55)</f>
        <v>3104000</v>
      </c>
      <c r="E56" s="3"/>
      <c r="F56" s="3"/>
      <c r="G56" s="8">
        <f>+SUM(G50:G55)</f>
        <v>3104000</v>
      </c>
      <c r="H56" s="8"/>
      <c r="I56" s="8">
        <f>+SUM(I50:I55)</f>
        <v>1942800</v>
      </c>
      <c r="J56" s="8">
        <f>+SUM(J50:J55)</f>
        <v>2013100</v>
      </c>
      <c r="K56" s="18"/>
      <c r="L56" s="23"/>
      <c r="M56" s="3"/>
      <c r="N56" s="3"/>
      <c r="O56" s="3"/>
      <c r="P56" s="3"/>
    </row>
    <row r="57" spans="1:54" x14ac:dyDescent="0.25">
      <c r="A57" s="4"/>
      <c r="B57" s="4"/>
      <c r="C57" s="14"/>
      <c r="D57" s="9"/>
      <c r="E57" s="4"/>
      <c r="F57" s="4"/>
      <c r="G57" s="9"/>
      <c r="H57" s="9"/>
      <c r="I57" s="9"/>
      <c r="J57" s="9" t="s">
        <v>61</v>
      </c>
      <c r="K57" s="19">
        <f>I56/J56</f>
        <v>0.96507873429039792</v>
      </c>
      <c r="L57" s="43" t="s">
        <v>221</v>
      </c>
      <c r="M57" s="4"/>
      <c r="N57" s="4"/>
      <c r="O57" s="4"/>
      <c r="P57" s="4"/>
    </row>
    <row r="58" spans="1:54" x14ac:dyDescent="0.25">
      <c r="A58" s="5"/>
      <c r="B58" s="5" t="s">
        <v>417</v>
      </c>
      <c r="C58" s="15"/>
      <c r="D58" s="10"/>
      <c r="E58" s="5"/>
      <c r="F58" s="5"/>
      <c r="G58" s="10"/>
      <c r="H58" s="10"/>
      <c r="I58" s="10"/>
      <c r="J58" s="10" t="s">
        <v>62</v>
      </c>
      <c r="K58" s="20">
        <f>AVERAGE(K51:K53)</f>
        <v>0.83957848653832323</v>
      </c>
      <c r="L58" s="26" t="s">
        <v>221</v>
      </c>
      <c r="M58" s="5"/>
      <c r="N58" s="5"/>
      <c r="O58" s="5"/>
      <c r="P58" s="5"/>
    </row>
    <row r="60" spans="1:54" x14ac:dyDescent="0.25">
      <c r="A60" s="28" t="s">
        <v>100</v>
      </c>
      <c r="B60" t="s">
        <v>101</v>
      </c>
      <c r="C60" s="12">
        <v>43579</v>
      </c>
      <c r="D60" s="7">
        <v>280000</v>
      </c>
      <c r="E60" t="s">
        <v>15</v>
      </c>
      <c r="F60" t="s">
        <v>49</v>
      </c>
      <c r="G60" s="7">
        <v>280000</v>
      </c>
      <c r="H60" s="7">
        <v>136000</v>
      </c>
      <c r="I60" s="7">
        <f t="shared" ref="I60" si="17">G60-H60</f>
        <v>144000</v>
      </c>
      <c r="J60" s="7">
        <v>373000</v>
      </c>
      <c r="K60" s="17">
        <f t="shared" ref="K60" si="18">I60/J60</f>
        <v>0.38605898123324395</v>
      </c>
      <c r="L60" s="22" t="s">
        <v>50</v>
      </c>
      <c r="M60" t="s">
        <v>47</v>
      </c>
      <c r="O60" t="s">
        <v>51</v>
      </c>
      <c r="P60">
        <v>201</v>
      </c>
    </row>
    <row r="62" spans="1:54" s="60" customFormat="1" x14ac:dyDescent="0.25">
      <c r="A62" s="27" t="s">
        <v>325</v>
      </c>
      <c r="B62" s="60" t="s">
        <v>326</v>
      </c>
      <c r="C62" s="62">
        <v>44260</v>
      </c>
      <c r="D62" s="61">
        <v>1775000</v>
      </c>
      <c r="E62" s="60" t="s">
        <v>15</v>
      </c>
      <c r="F62" s="60" t="s">
        <v>49</v>
      </c>
      <c r="G62" s="61">
        <v>1775000</v>
      </c>
      <c r="H62" s="61">
        <v>150000</v>
      </c>
      <c r="I62" s="61">
        <f t="shared" ref="I62:I63" si="19">G62-H62</f>
        <v>1625000</v>
      </c>
      <c r="J62" s="61">
        <v>910000</v>
      </c>
      <c r="K62" s="63">
        <f t="shared" ref="K62:K63" si="20">I62/J62</f>
        <v>1.7857142857142858</v>
      </c>
      <c r="L62" s="22" t="s">
        <v>50</v>
      </c>
      <c r="M62" s="60" t="s">
        <v>55</v>
      </c>
      <c r="O62" s="60" t="s">
        <v>20</v>
      </c>
      <c r="P62" s="60">
        <v>201</v>
      </c>
    </row>
    <row r="63" spans="1:54" s="60" customFormat="1" x14ac:dyDescent="0.25">
      <c r="A63" s="27" t="s">
        <v>335</v>
      </c>
      <c r="B63" s="60" t="s">
        <v>336</v>
      </c>
      <c r="C63" s="62">
        <v>44267</v>
      </c>
      <c r="D63" s="61">
        <v>190000</v>
      </c>
      <c r="E63" s="60" t="s">
        <v>18</v>
      </c>
      <c r="F63" s="60" t="s">
        <v>323</v>
      </c>
      <c r="G63" s="61">
        <v>190000</v>
      </c>
      <c r="H63" s="61">
        <v>155000</v>
      </c>
      <c r="I63" s="61">
        <f t="shared" si="19"/>
        <v>35000</v>
      </c>
      <c r="J63" s="61">
        <v>159000</v>
      </c>
      <c r="K63" s="63">
        <f t="shared" si="20"/>
        <v>0.22012578616352202</v>
      </c>
      <c r="L63" s="22" t="s">
        <v>50</v>
      </c>
      <c r="M63" s="60" t="s">
        <v>44</v>
      </c>
      <c r="O63" s="60" t="s">
        <v>20</v>
      </c>
      <c r="P63" s="60">
        <v>201</v>
      </c>
    </row>
  </sheetData>
  <conditionalFormatting sqref="A36:P38 A11:P12 A40:P41 A14:P16 A4:P4 A34:P34 A18:P22 A51:P55">
    <cfRule type="expression" dxfId="165" priority="343" stopIfTrue="1">
      <formula>MOD(ROW(),4)&gt;1</formula>
    </cfRule>
    <cfRule type="expression" dxfId="164" priority="344" stopIfTrue="1">
      <formula>MOD(ROW(),4)&lt;2</formula>
    </cfRule>
  </conditionalFormatting>
  <conditionalFormatting sqref="F2">
    <cfRule type="expression" dxfId="163" priority="115" stopIfTrue="1">
      <formula>MOD(ROW(),4)&gt;1</formula>
    </cfRule>
    <cfRule type="expression" dxfId="162" priority="116" stopIfTrue="1">
      <formula>MOD(ROW(),4)&lt;2</formula>
    </cfRule>
  </conditionalFormatting>
  <conditionalFormatting sqref="A33:P33 G32:P32 G35:P35 A39:H39 J39:P39">
    <cfRule type="expression" dxfId="161" priority="73" stopIfTrue="1">
      <formula>MOD(ROW(),4)&gt;1</formula>
    </cfRule>
    <cfRule type="expression" dxfId="160" priority="74" stopIfTrue="1">
      <formula>MOD(ROW(),4)&lt;2</formula>
    </cfRule>
  </conditionalFormatting>
  <conditionalFormatting sqref="A35:E35">
    <cfRule type="expression" dxfId="159" priority="71" stopIfTrue="1">
      <formula>MOD(ROW(),4)&gt;1</formula>
    </cfRule>
    <cfRule type="expression" dxfId="158" priority="72" stopIfTrue="1">
      <formula>MOD(ROW(),4)&lt;2</formula>
    </cfRule>
  </conditionalFormatting>
  <conditionalFormatting sqref="I10">
    <cfRule type="expression" dxfId="157" priority="77" stopIfTrue="1">
      <formula>MOD(ROW(),4)&gt;1</formula>
    </cfRule>
    <cfRule type="expression" dxfId="156" priority="78" stopIfTrue="1">
      <formula>MOD(ROW(),4)&lt;2</formula>
    </cfRule>
  </conditionalFormatting>
  <conditionalFormatting sqref="A3:P3 G2:P2 G5:P5 A6:P9 A10:H10 J10:P10">
    <cfRule type="expression" dxfId="155" priority="149" stopIfTrue="1">
      <formula>MOD(ROW(),4)&gt;1</formula>
    </cfRule>
    <cfRule type="expression" dxfId="154" priority="150" stopIfTrue="1">
      <formula>MOD(ROW(),4)&lt;2</formula>
    </cfRule>
  </conditionalFormatting>
  <conditionalFormatting sqref="F5">
    <cfRule type="expression" dxfId="153" priority="141" stopIfTrue="1">
      <formula>MOD(ROW(),4)&gt;1</formula>
    </cfRule>
    <cfRule type="expression" dxfId="152" priority="142" stopIfTrue="1">
      <formula>MOD(ROW(),4)&lt;2</formula>
    </cfRule>
  </conditionalFormatting>
  <conditionalFormatting sqref="A5:E5">
    <cfRule type="expression" dxfId="151" priority="143" stopIfTrue="1">
      <formula>MOD(ROW(),4)&gt;1</formula>
    </cfRule>
    <cfRule type="expression" dxfId="150" priority="144" stopIfTrue="1">
      <formula>MOD(ROW(),4)&lt;2</formula>
    </cfRule>
  </conditionalFormatting>
  <conditionalFormatting sqref="A2:E2">
    <cfRule type="expression" dxfId="149" priority="117" stopIfTrue="1">
      <formula>MOD(ROW(),4)&gt;1</formula>
    </cfRule>
    <cfRule type="expression" dxfId="148" priority="118" stopIfTrue="1">
      <formula>MOD(ROW(),4)&lt;2</formula>
    </cfRule>
  </conditionalFormatting>
  <conditionalFormatting sqref="F35">
    <cfRule type="expression" dxfId="147" priority="69" stopIfTrue="1">
      <formula>MOD(ROW(),4)&gt;1</formula>
    </cfRule>
    <cfRule type="expression" dxfId="146" priority="70" stopIfTrue="1">
      <formula>MOD(ROW(),4)&lt;2</formula>
    </cfRule>
  </conditionalFormatting>
  <conditionalFormatting sqref="A32:E32">
    <cfRule type="expression" dxfId="145" priority="67" stopIfTrue="1">
      <formula>MOD(ROW(),4)&gt;1</formula>
    </cfRule>
    <cfRule type="expression" dxfId="144" priority="68" stopIfTrue="1">
      <formula>MOD(ROW(),4)&lt;2</formula>
    </cfRule>
  </conditionalFormatting>
  <conditionalFormatting sqref="I39">
    <cfRule type="expression" dxfId="143" priority="59" stopIfTrue="1">
      <formula>MOD(ROW(),4)&gt;1</formula>
    </cfRule>
    <cfRule type="expression" dxfId="142" priority="60" stopIfTrue="1">
      <formula>MOD(ROW(),4)&lt;2</formula>
    </cfRule>
  </conditionalFormatting>
  <conditionalFormatting sqref="F32">
    <cfRule type="expression" dxfId="141" priority="65" stopIfTrue="1">
      <formula>MOD(ROW(),4)&gt;1</formula>
    </cfRule>
    <cfRule type="expression" dxfId="140" priority="66" stopIfTrue="1">
      <formula>MOD(ROW(),4)&lt;2</formula>
    </cfRule>
  </conditionalFormatting>
  <conditionalFormatting sqref="A60:P60">
    <cfRule type="expression" dxfId="139" priority="33" stopIfTrue="1">
      <formula>MOD(ROW(),4)&gt;1</formula>
    </cfRule>
    <cfRule type="expression" dxfId="138" priority="34" stopIfTrue="1">
      <formula>MOD(ROW(),4)&lt;2</formula>
    </cfRule>
  </conditionalFormatting>
  <conditionalFormatting sqref="A46:P46">
    <cfRule type="expression" dxfId="137" priority="29" stopIfTrue="1">
      <formula>MOD(ROW(),4)&gt;1</formula>
    </cfRule>
    <cfRule type="expression" dxfId="136" priority="30" stopIfTrue="1">
      <formula>MOD(ROW(),4)&lt;2</formula>
    </cfRule>
  </conditionalFormatting>
  <conditionalFormatting sqref="A13:P13">
    <cfRule type="expression" dxfId="135" priority="17" stopIfTrue="1">
      <formula>MOD(ROW(),4)&gt;1</formula>
    </cfRule>
    <cfRule type="expression" dxfId="134" priority="18" stopIfTrue="1">
      <formula>MOD(ROW(),4)&lt;2</formula>
    </cfRule>
  </conditionalFormatting>
  <conditionalFormatting sqref="A17:P17">
    <cfRule type="expression" dxfId="133" priority="15" stopIfTrue="1">
      <formula>MOD(ROW(),4)&gt;1</formula>
    </cfRule>
    <cfRule type="expression" dxfId="132" priority="16" stopIfTrue="1">
      <formula>MOD(ROW(),4)&lt;2</formula>
    </cfRule>
  </conditionalFormatting>
  <conditionalFormatting sqref="A50:P50">
    <cfRule type="expression" dxfId="131" priority="11" stopIfTrue="1">
      <formula>MOD(ROW(),4)&gt;1</formula>
    </cfRule>
    <cfRule type="expression" dxfId="130" priority="12" stopIfTrue="1">
      <formula>MOD(ROW(),4)&lt;2</formula>
    </cfRule>
  </conditionalFormatting>
  <conditionalFormatting sqref="A27:P28">
    <cfRule type="expression" dxfId="129" priority="5" stopIfTrue="1">
      <formula>MOD(ROW(),4)&gt;1</formula>
    </cfRule>
    <cfRule type="expression" dxfId="128" priority="6" stopIfTrue="1">
      <formula>MOD(ROW(),4)&lt;2</formula>
    </cfRule>
  </conditionalFormatting>
  <conditionalFormatting sqref="A62:P62">
    <cfRule type="expression" dxfId="127" priority="3" stopIfTrue="1">
      <formula>MOD(ROW(),4)&gt;1</formula>
    </cfRule>
    <cfRule type="expression" dxfId="126" priority="4" stopIfTrue="1">
      <formula>MOD(ROW(),4)&lt;2</formula>
    </cfRule>
  </conditionalFormatting>
  <conditionalFormatting sqref="A63:P63">
    <cfRule type="expression" dxfId="125" priority="1" stopIfTrue="1">
      <formula>MOD(ROW(),4)&gt;1</formula>
    </cfRule>
    <cfRule type="expression" dxfId="124" priority="2" stopIfTrue="1">
      <formula>MOD(ROW(),4)&lt;2</formula>
    </cfRule>
  </conditionalFormatting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7"/>
  <sheetViews>
    <sheetView workbookViewId="0">
      <selection activeCell="A8" sqref="A8"/>
    </sheetView>
  </sheetViews>
  <sheetFormatPr defaultColWidth="9.140625" defaultRowHeight="15" x14ac:dyDescent="0.25"/>
  <cols>
    <col min="1" max="1" width="13.42578125" style="60" customWidth="1"/>
    <col min="2" max="2" width="28.7109375" style="60" customWidth="1"/>
    <col min="3" max="3" width="12.42578125" style="62" customWidth="1"/>
    <col min="4" max="4" width="13.140625" style="61" customWidth="1"/>
    <col min="5" max="5" width="7.28515625" style="60" customWidth="1"/>
    <col min="6" max="6" width="22.42578125" style="60" customWidth="1"/>
    <col min="7" max="7" width="15.28515625" style="61" customWidth="1"/>
    <col min="8" max="8" width="14.140625" style="61" customWidth="1"/>
    <col min="9" max="9" width="15.28515625" style="61" customWidth="1"/>
    <col min="10" max="10" width="13" style="61" customWidth="1"/>
    <col min="11" max="11" width="9.85546875" style="63" customWidth="1"/>
    <col min="12" max="12" width="10.42578125" style="25" customWidth="1"/>
    <col min="13" max="13" width="21.28515625" style="60" customWidth="1"/>
    <col min="14" max="14" width="27" style="60" customWidth="1"/>
    <col min="15" max="15" width="27.85546875" style="60" customWidth="1"/>
    <col min="16" max="16" width="13.85546875" style="60" customWidth="1"/>
    <col min="17" max="17" width="9.140625" style="60" customWidth="1"/>
    <col min="18" max="16384" width="9.140625" style="60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8" t="s">
        <v>89</v>
      </c>
      <c r="B2" s="60" t="s">
        <v>90</v>
      </c>
      <c r="C2" s="62">
        <v>43647</v>
      </c>
      <c r="D2" s="61">
        <v>170200</v>
      </c>
      <c r="E2" s="60" t="s">
        <v>15</v>
      </c>
      <c r="F2" s="60" t="s">
        <v>27</v>
      </c>
      <c r="G2" s="61">
        <v>170200</v>
      </c>
      <c r="H2" s="61">
        <v>136000</v>
      </c>
      <c r="I2" s="61">
        <f t="shared" ref="I2:I3" si="0">G2-H2</f>
        <v>34200</v>
      </c>
      <c r="J2" s="61">
        <v>86600</v>
      </c>
      <c r="K2" s="63">
        <f t="shared" ref="K2:K4" si="1">I2/J2</f>
        <v>0.394919168591224</v>
      </c>
      <c r="L2" s="22" t="s">
        <v>39</v>
      </c>
      <c r="M2" s="60" t="s">
        <v>237</v>
      </c>
      <c r="O2" s="60" t="s">
        <v>20</v>
      </c>
      <c r="P2" s="60">
        <v>201</v>
      </c>
    </row>
    <row r="3" spans="1:54" x14ac:dyDescent="0.25">
      <c r="A3" s="27" t="s">
        <v>311</v>
      </c>
      <c r="B3" s="60" t="s">
        <v>312</v>
      </c>
      <c r="C3" s="62">
        <v>44183</v>
      </c>
      <c r="D3" s="61">
        <v>140000</v>
      </c>
      <c r="E3" s="60" t="s">
        <v>15</v>
      </c>
      <c r="F3" s="60" t="s">
        <v>27</v>
      </c>
      <c r="G3" s="61">
        <v>140000</v>
      </c>
      <c r="H3" s="61">
        <v>13000</v>
      </c>
      <c r="I3" s="61">
        <f t="shared" si="0"/>
        <v>127000</v>
      </c>
      <c r="J3" s="61">
        <v>157000</v>
      </c>
      <c r="K3" s="63">
        <f t="shared" si="1"/>
        <v>0.80891719745222934</v>
      </c>
      <c r="L3" s="22" t="s">
        <v>39</v>
      </c>
      <c r="M3" s="60" t="s">
        <v>42</v>
      </c>
      <c r="O3" s="60" t="s">
        <v>20</v>
      </c>
      <c r="P3" s="60">
        <v>201</v>
      </c>
    </row>
    <row r="4" spans="1:54" ht="15.75" thickBot="1" x14ac:dyDescent="0.3">
      <c r="A4" s="27" t="s">
        <v>313</v>
      </c>
      <c r="B4" s="60" t="s">
        <v>314</v>
      </c>
      <c r="C4" s="62">
        <v>44137</v>
      </c>
      <c r="D4" s="53" t="s">
        <v>315</v>
      </c>
      <c r="E4" s="60" t="s">
        <v>24</v>
      </c>
      <c r="F4" s="60" t="s">
        <v>29</v>
      </c>
      <c r="G4" s="53" t="s">
        <v>315</v>
      </c>
      <c r="H4" s="61">
        <v>55000</v>
      </c>
      <c r="I4" s="61">
        <v>210000</v>
      </c>
      <c r="J4" s="61">
        <v>573000</v>
      </c>
      <c r="K4" s="63">
        <f t="shared" si="1"/>
        <v>0.36649214659685864</v>
      </c>
      <c r="L4" s="22" t="s">
        <v>39</v>
      </c>
      <c r="M4" s="60" t="s">
        <v>121</v>
      </c>
      <c r="N4" s="60" t="s">
        <v>316</v>
      </c>
      <c r="O4" s="60" t="s">
        <v>20</v>
      </c>
      <c r="P4" s="60">
        <v>201</v>
      </c>
    </row>
    <row r="5" spans="1:54" ht="15.75" thickTop="1" x14ac:dyDescent="0.25">
      <c r="A5" s="3"/>
      <c r="B5" s="3"/>
      <c r="C5" s="13" t="s">
        <v>60</v>
      </c>
      <c r="D5" s="8">
        <f>+SUM(D2:D4)</f>
        <v>310200</v>
      </c>
      <c r="E5" s="3"/>
      <c r="F5" s="3"/>
      <c r="G5" s="8">
        <f>+SUM(G2:G4)</f>
        <v>310200</v>
      </c>
      <c r="H5" s="8"/>
      <c r="I5" s="8">
        <f>+SUM(I2:I4)</f>
        <v>371200</v>
      </c>
      <c r="J5" s="8">
        <f>+SUM(J2:J4)</f>
        <v>816600</v>
      </c>
      <c r="K5" s="18"/>
      <c r="L5" s="23"/>
      <c r="M5" s="3"/>
      <c r="N5" s="3"/>
      <c r="O5" s="3"/>
      <c r="P5" s="3"/>
    </row>
    <row r="6" spans="1:54" x14ac:dyDescent="0.25">
      <c r="A6" s="4"/>
      <c r="B6" s="4"/>
      <c r="C6" s="14"/>
      <c r="D6" s="9"/>
      <c r="E6" s="4"/>
      <c r="F6" s="4"/>
      <c r="G6" s="9"/>
      <c r="H6" s="9"/>
      <c r="I6" s="9"/>
      <c r="J6" s="9" t="s">
        <v>61</v>
      </c>
      <c r="K6" s="19">
        <f>I5/J5</f>
        <v>0.45456771981386235</v>
      </c>
      <c r="L6" s="43" t="s">
        <v>221</v>
      </c>
      <c r="M6" s="4"/>
      <c r="N6" s="4"/>
      <c r="O6" s="4"/>
      <c r="P6" s="4"/>
    </row>
    <row r="7" spans="1:54" ht="21" x14ac:dyDescent="0.35">
      <c r="A7" s="50" t="s">
        <v>413</v>
      </c>
      <c r="B7" s="5"/>
      <c r="C7" s="15"/>
      <c r="D7" s="10"/>
      <c r="E7" s="5"/>
      <c r="F7" s="5"/>
      <c r="G7" s="10"/>
      <c r="H7" s="10"/>
      <c r="I7" s="10"/>
      <c r="J7" s="10" t="s">
        <v>62</v>
      </c>
      <c r="K7" s="20">
        <f>AVERAGE(K2:K4)</f>
        <v>0.52344283754677068</v>
      </c>
      <c r="L7" s="26" t="s">
        <v>221</v>
      </c>
      <c r="M7" s="5"/>
      <c r="N7" s="5"/>
      <c r="O7" s="5"/>
      <c r="P7" s="5"/>
    </row>
  </sheetData>
  <conditionalFormatting sqref="A2:P2">
    <cfRule type="expression" dxfId="123" priority="29" stopIfTrue="1">
      <formula>MOD(ROW(),4)&gt;1</formula>
    </cfRule>
    <cfRule type="expression" dxfId="122" priority="30" stopIfTrue="1">
      <formula>MOD(ROW(),4)&lt;2</formula>
    </cfRule>
  </conditionalFormatting>
  <conditionalFormatting sqref="A3:P4">
    <cfRule type="expression" dxfId="121" priority="5" stopIfTrue="1">
      <formula>MOD(ROW(),4)&gt;1</formula>
    </cfRule>
    <cfRule type="expression" dxfId="120" priority="6" stopIfTrue="1">
      <formula>MOD(ROW(),4)&lt;2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7"/>
  <sheetViews>
    <sheetView workbookViewId="0">
      <selection activeCell="B12" sqref="B12"/>
    </sheetView>
  </sheetViews>
  <sheetFormatPr defaultColWidth="9.140625" defaultRowHeight="15" x14ac:dyDescent="0.25"/>
  <cols>
    <col min="1" max="1" width="13.42578125" style="60" customWidth="1"/>
    <col min="2" max="2" width="28.7109375" style="60" customWidth="1"/>
    <col min="3" max="3" width="12.42578125" style="62" customWidth="1"/>
    <col min="4" max="4" width="13.140625" style="61" customWidth="1"/>
    <col min="5" max="5" width="7.28515625" style="60" customWidth="1"/>
    <col min="6" max="6" width="22.42578125" style="60" customWidth="1"/>
    <col min="7" max="7" width="15.28515625" style="61" customWidth="1"/>
    <col min="8" max="8" width="14.140625" style="61" customWidth="1"/>
    <col min="9" max="9" width="15.28515625" style="61" customWidth="1"/>
    <col min="10" max="10" width="13" style="61" customWidth="1"/>
    <col min="11" max="11" width="9.85546875" style="63" customWidth="1"/>
    <col min="12" max="12" width="10.42578125" style="25" customWidth="1"/>
    <col min="13" max="13" width="21.28515625" style="60" customWidth="1"/>
    <col min="14" max="14" width="27" style="60" customWidth="1"/>
    <col min="15" max="15" width="27.85546875" style="60" customWidth="1"/>
    <col min="16" max="16" width="13.85546875" style="60" customWidth="1"/>
    <col min="17" max="17" width="9.140625" style="60" customWidth="1"/>
    <col min="18" max="16384" width="9.140625" style="60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7" t="s">
        <v>337</v>
      </c>
      <c r="B2" s="60" t="s">
        <v>338</v>
      </c>
      <c r="C2" s="62">
        <v>44223</v>
      </c>
      <c r="D2" s="61">
        <v>90000</v>
      </c>
      <c r="E2" s="60" t="s">
        <v>24</v>
      </c>
      <c r="F2" s="60" t="s">
        <v>34</v>
      </c>
      <c r="G2" s="61">
        <v>90000</v>
      </c>
      <c r="H2" s="61">
        <v>60000</v>
      </c>
      <c r="I2" s="61">
        <f t="shared" ref="I2:I4" si="0">G2-H2</f>
        <v>30000</v>
      </c>
      <c r="J2" s="61">
        <v>126000</v>
      </c>
      <c r="K2" s="63">
        <f t="shared" ref="K2:K4" si="1">I2/J2</f>
        <v>0.23809523809523808</v>
      </c>
      <c r="L2" s="22" t="s">
        <v>39</v>
      </c>
      <c r="M2" s="60" t="s">
        <v>19</v>
      </c>
      <c r="O2" s="60" t="s">
        <v>21</v>
      </c>
      <c r="P2" s="60">
        <v>201</v>
      </c>
    </row>
    <row r="3" spans="1:54" x14ac:dyDescent="0.25">
      <c r="A3" s="29" t="s">
        <v>102</v>
      </c>
      <c r="B3" s="29" t="s">
        <v>103</v>
      </c>
      <c r="C3" s="30">
        <v>43679</v>
      </c>
      <c r="D3" s="31">
        <v>1800000</v>
      </c>
      <c r="E3" s="29" t="s">
        <v>15</v>
      </c>
      <c r="F3" s="29" t="s">
        <v>27</v>
      </c>
      <c r="G3" s="31">
        <v>1800000</v>
      </c>
      <c r="H3" s="31">
        <v>895000</v>
      </c>
      <c r="I3" s="31">
        <f t="shared" si="0"/>
        <v>905000</v>
      </c>
      <c r="J3" s="31">
        <v>1257000</v>
      </c>
      <c r="K3" s="32">
        <f t="shared" si="1"/>
        <v>0.71996817820206838</v>
      </c>
      <c r="L3" s="33" t="s">
        <v>39</v>
      </c>
      <c r="M3" s="60" t="s">
        <v>19</v>
      </c>
      <c r="O3" s="60" t="s">
        <v>21</v>
      </c>
      <c r="P3" s="60">
        <v>201</v>
      </c>
    </row>
    <row r="4" spans="1:54" ht="15.75" thickBot="1" x14ac:dyDescent="0.3">
      <c r="A4" s="27" t="s">
        <v>339</v>
      </c>
      <c r="B4" s="60" t="s">
        <v>340</v>
      </c>
      <c r="C4" s="62">
        <v>43934</v>
      </c>
      <c r="D4" s="61">
        <v>1250000</v>
      </c>
      <c r="E4" s="60" t="s">
        <v>24</v>
      </c>
      <c r="F4" s="60" t="s">
        <v>34</v>
      </c>
      <c r="G4" s="61">
        <v>1250000</v>
      </c>
      <c r="H4" s="61">
        <v>140000</v>
      </c>
      <c r="I4" s="61">
        <f t="shared" si="0"/>
        <v>1110000</v>
      </c>
      <c r="J4" s="61">
        <v>1002000</v>
      </c>
      <c r="K4" s="63">
        <f t="shared" si="1"/>
        <v>1.1077844311377245</v>
      </c>
      <c r="L4" s="22" t="s">
        <v>39</v>
      </c>
      <c r="M4" s="60" t="s">
        <v>19</v>
      </c>
      <c r="O4" s="60" t="s">
        <v>21</v>
      </c>
      <c r="P4" s="60">
        <v>201</v>
      </c>
    </row>
    <row r="5" spans="1:54" ht="15.75" thickTop="1" x14ac:dyDescent="0.25">
      <c r="A5" s="3"/>
      <c r="B5" s="3"/>
      <c r="C5" s="13" t="s">
        <v>60</v>
      </c>
      <c r="D5" s="8">
        <f>+SUM(D2:D4)</f>
        <v>3140000</v>
      </c>
      <c r="E5" s="3"/>
      <c r="F5" s="3"/>
      <c r="G5" s="8">
        <f>+SUM(G2:G4)</f>
        <v>3140000</v>
      </c>
      <c r="H5" s="8"/>
      <c r="I5" s="8">
        <f>+SUM(I2:I4)</f>
        <v>2045000</v>
      </c>
      <c r="J5" s="8">
        <f>+SUM(J2:J4)</f>
        <v>2385000</v>
      </c>
      <c r="K5" s="18"/>
      <c r="L5" s="23"/>
      <c r="M5" s="3"/>
      <c r="N5" s="3"/>
      <c r="O5" s="3"/>
      <c r="P5" s="3"/>
    </row>
    <row r="6" spans="1:54" x14ac:dyDescent="0.25">
      <c r="A6" s="4"/>
      <c r="B6" s="4"/>
      <c r="C6" s="14"/>
      <c r="D6" s="9"/>
      <c r="E6" s="4"/>
      <c r="F6" s="4"/>
      <c r="G6" s="9"/>
      <c r="H6" s="9"/>
      <c r="I6" s="9"/>
      <c r="J6" s="9" t="s">
        <v>61</v>
      </c>
      <c r="K6" s="19">
        <f>I5/J5</f>
        <v>0.8574423480083857</v>
      </c>
      <c r="L6" s="43" t="s">
        <v>221</v>
      </c>
      <c r="M6" s="4"/>
      <c r="N6" s="4"/>
      <c r="O6" s="4"/>
      <c r="P6" s="4"/>
    </row>
    <row r="7" spans="1:54" ht="21" x14ac:dyDescent="0.35">
      <c r="A7" s="50" t="s">
        <v>408</v>
      </c>
      <c r="B7" s="5"/>
      <c r="C7" s="15"/>
      <c r="D7" s="10"/>
      <c r="E7" s="5"/>
      <c r="F7" s="5"/>
      <c r="G7" s="10"/>
      <c r="H7" s="10"/>
      <c r="I7" s="10"/>
      <c r="J7" s="10" t="s">
        <v>62</v>
      </c>
      <c r="K7" s="20">
        <f>AVERAGE(K2:K3)</f>
        <v>0.47903170814865326</v>
      </c>
      <c r="L7" s="26" t="s">
        <v>221</v>
      </c>
      <c r="M7" s="5"/>
      <c r="N7" s="5"/>
      <c r="O7" s="5"/>
      <c r="P7" s="5"/>
    </row>
  </sheetData>
  <conditionalFormatting sqref="A3:P3">
    <cfRule type="expression" dxfId="119" priority="29" stopIfTrue="1">
      <formula>MOD(ROW(),4)&gt;1</formula>
    </cfRule>
    <cfRule type="expression" dxfId="118" priority="30" stopIfTrue="1">
      <formula>MOD(ROW(),4)&lt;2</formula>
    </cfRule>
  </conditionalFormatting>
  <conditionalFormatting sqref="A2:P2">
    <cfRule type="expression" dxfId="117" priority="5" stopIfTrue="1">
      <formula>MOD(ROW(),4)&gt;1</formula>
    </cfRule>
    <cfRule type="expression" dxfId="116" priority="6" stopIfTrue="1">
      <formula>MOD(ROW(),4)&lt;2</formula>
    </cfRule>
  </conditionalFormatting>
  <conditionalFormatting sqref="A4:P4">
    <cfRule type="expression" dxfId="115" priority="3" stopIfTrue="1">
      <formula>MOD(ROW(),4)&gt;1</formula>
    </cfRule>
    <cfRule type="expression" dxfId="114" priority="4" stopIfTrue="1">
      <formula>MOD(ROW(),4)&lt;2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27"/>
  <sheetViews>
    <sheetView workbookViewId="0">
      <selection activeCell="A23" sqref="A23"/>
    </sheetView>
  </sheetViews>
  <sheetFormatPr defaultRowHeight="15" x14ac:dyDescent="0.25"/>
  <cols>
    <col min="1" max="1" width="13.42578125" customWidth="1"/>
    <col min="2" max="2" width="28.7109375" customWidth="1"/>
    <col min="3" max="3" width="12.42578125" style="12" customWidth="1"/>
    <col min="4" max="4" width="13.140625" style="7" customWidth="1"/>
    <col min="5" max="5" width="7.28515625" customWidth="1"/>
    <col min="6" max="6" width="22.42578125" customWidth="1"/>
    <col min="7" max="7" width="15.28515625" style="7" customWidth="1"/>
    <col min="8" max="8" width="14.140625" style="7" customWidth="1"/>
    <col min="9" max="9" width="15.28515625" style="7" customWidth="1"/>
    <col min="10" max="10" width="13" style="7" customWidth="1"/>
    <col min="11" max="11" width="9.85546875" style="17" customWidth="1"/>
    <col min="12" max="12" width="10.42578125" style="25" customWidth="1"/>
    <col min="13" max="13" width="21.28515625" customWidth="1"/>
    <col min="14" max="14" width="27" customWidth="1"/>
    <col min="15" max="15" width="27.85546875" customWidth="1"/>
    <col min="16" max="16" width="13.85546875" customWidth="1"/>
    <col min="17" max="17" width="9.140625" customWidth="1"/>
  </cols>
  <sheetData>
    <row r="1" spans="1:54" x14ac:dyDescent="0.25">
      <c r="A1" s="1" t="s">
        <v>0</v>
      </c>
      <c r="B1" s="1" t="s">
        <v>1</v>
      </c>
      <c r="C1" s="11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6" t="s">
        <v>10</v>
      </c>
      <c r="L1" s="21" t="s">
        <v>11</v>
      </c>
      <c r="M1" s="1" t="s">
        <v>65</v>
      </c>
      <c r="N1" s="1" t="s">
        <v>12</v>
      </c>
      <c r="O1" s="1" t="s">
        <v>13</v>
      </c>
      <c r="P1" s="1" t="s">
        <v>14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28" t="s">
        <v>155</v>
      </c>
      <c r="B2" t="s">
        <v>156</v>
      </c>
      <c r="C2" s="12">
        <v>43854</v>
      </c>
      <c r="D2" s="7">
        <v>90000</v>
      </c>
      <c r="E2" t="s">
        <v>15</v>
      </c>
      <c r="F2" t="s">
        <v>27</v>
      </c>
      <c r="G2" s="7">
        <v>90000</v>
      </c>
      <c r="H2" s="7">
        <v>24900</v>
      </c>
      <c r="I2" s="7">
        <f t="shared" ref="I2:I14" si="0">G2-H2</f>
        <v>65100</v>
      </c>
      <c r="J2" s="7">
        <v>73800</v>
      </c>
      <c r="K2" s="17">
        <f t="shared" ref="K2:K19" si="1">I2/J2</f>
        <v>0.88211382113821135</v>
      </c>
      <c r="L2" s="22" t="s">
        <v>28</v>
      </c>
      <c r="M2" t="s">
        <v>157</v>
      </c>
      <c r="O2" t="s">
        <v>20</v>
      </c>
      <c r="P2">
        <v>201</v>
      </c>
    </row>
    <row r="3" spans="1:54" x14ac:dyDescent="0.25">
      <c r="A3" s="27" t="s">
        <v>283</v>
      </c>
      <c r="B3" t="s">
        <v>284</v>
      </c>
      <c r="C3" s="12">
        <v>43938</v>
      </c>
      <c r="D3" s="7">
        <v>432500</v>
      </c>
      <c r="E3" t="s">
        <v>15</v>
      </c>
      <c r="F3" t="s">
        <v>27</v>
      </c>
      <c r="G3" s="7">
        <v>432500</v>
      </c>
      <c r="H3" s="7">
        <v>75000</v>
      </c>
      <c r="I3" s="7">
        <f t="shared" si="0"/>
        <v>357500</v>
      </c>
      <c r="J3" s="7">
        <v>468800</v>
      </c>
      <c r="K3" s="17">
        <f t="shared" si="1"/>
        <v>0.76258532423208192</v>
      </c>
      <c r="L3" s="22" t="s">
        <v>28</v>
      </c>
      <c r="M3" t="s">
        <v>31</v>
      </c>
      <c r="O3" t="s">
        <v>20</v>
      </c>
      <c r="P3">
        <v>201</v>
      </c>
    </row>
    <row r="4" spans="1:54" x14ac:dyDescent="0.25">
      <c r="A4" s="27" t="s">
        <v>285</v>
      </c>
      <c r="B4" t="s">
        <v>286</v>
      </c>
      <c r="C4" s="12">
        <v>44183</v>
      </c>
      <c r="D4" s="7">
        <v>760000</v>
      </c>
      <c r="E4" t="s">
        <v>15</v>
      </c>
      <c r="F4" t="s">
        <v>27</v>
      </c>
      <c r="G4" s="7">
        <v>760000</v>
      </c>
      <c r="H4" s="7">
        <v>95000</v>
      </c>
      <c r="I4" s="7">
        <f t="shared" si="0"/>
        <v>665000</v>
      </c>
      <c r="J4" s="7">
        <v>1034380</v>
      </c>
      <c r="K4" s="17">
        <f t="shared" si="1"/>
        <v>0.64289719445464921</v>
      </c>
      <c r="L4" s="22" t="s">
        <v>28</v>
      </c>
      <c r="M4" t="s">
        <v>31</v>
      </c>
      <c r="O4" t="s">
        <v>20</v>
      </c>
      <c r="P4">
        <v>201</v>
      </c>
    </row>
    <row r="5" spans="1:54" x14ac:dyDescent="0.25">
      <c r="A5" s="27" t="s">
        <v>287</v>
      </c>
      <c r="B5" t="s">
        <v>288</v>
      </c>
      <c r="C5" s="12">
        <v>44125</v>
      </c>
      <c r="D5" s="7">
        <v>125000</v>
      </c>
      <c r="E5" t="s">
        <v>15</v>
      </c>
      <c r="F5" t="s">
        <v>27</v>
      </c>
      <c r="G5" s="7">
        <v>125000</v>
      </c>
      <c r="H5" s="7">
        <v>42000</v>
      </c>
      <c r="I5" s="7">
        <f t="shared" si="0"/>
        <v>83000</v>
      </c>
      <c r="J5" s="7">
        <v>86100</v>
      </c>
      <c r="K5" s="17">
        <f t="shared" si="1"/>
        <v>0.96399535423925664</v>
      </c>
      <c r="L5" s="22" t="s">
        <v>28</v>
      </c>
      <c r="M5" t="s">
        <v>42</v>
      </c>
      <c r="O5" t="s">
        <v>20</v>
      </c>
      <c r="P5">
        <v>201</v>
      </c>
    </row>
    <row r="6" spans="1:54" x14ac:dyDescent="0.25">
      <c r="A6" t="s">
        <v>130</v>
      </c>
      <c r="B6" t="s">
        <v>131</v>
      </c>
      <c r="C6" s="12">
        <v>43483</v>
      </c>
      <c r="D6" s="7">
        <v>230000</v>
      </c>
      <c r="E6" t="s">
        <v>24</v>
      </c>
      <c r="F6" t="s">
        <v>29</v>
      </c>
      <c r="G6" s="7">
        <v>230000</v>
      </c>
      <c r="H6" s="7">
        <v>71377</v>
      </c>
      <c r="I6" s="7">
        <f t="shared" si="0"/>
        <v>158623</v>
      </c>
      <c r="J6" s="7">
        <v>227000</v>
      </c>
      <c r="K6" s="17">
        <f t="shared" si="1"/>
        <v>0.69877973568281937</v>
      </c>
      <c r="L6" s="22" t="s">
        <v>39</v>
      </c>
      <c r="M6" t="s">
        <v>220</v>
      </c>
      <c r="O6" t="s">
        <v>80</v>
      </c>
      <c r="P6">
        <v>201</v>
      </c>
    </row>
    <row r="7" spans="1:54" x14ac:dyDescent="0.25">
      <c r="A7" s="28" t="s">
        <v>179</v>
      </c>
      <c r="B7" t="s">
        <v>180</v>
      </c>
      <c r="C7" s="12">
        <v>43754</v>
      </c>
      <c r="D7" s="7">
        <v>59400</v>
      </c>
      <c r="E7" t="s">
        <v>15</v>
      </c>
      <c r="F7" t="s">
        <v>27</v>
      </c>
      <c r="G7" s="7">
        <v>59400</v>
      </c>
      <c r="H7" s="7">
        <v>38000</v>
      </c>
      <c r="I7" s="7">
        <f t="shared" si="0"/>
        <v>21400</v>
      </c>
      <c r="J7" s="7">
        <v>29400</v>
      </c>
      <c r="K7" s="17">
        <f t="shared" si="1"/>
        <v>0.72789115646258506</v>
      </c>
      <c r="L7" s="22" t="s">
        <v>39</v>
      </c>
      <c r="M7" t="s">
        <v>181</v>
      </c>
      <c r="O7" t="s">
        <v>80</v>
      </c>
      <c r="P7">
        <v>201</v>
      </c>
    </row>
    <row r="8" spans="1:54" x14ac:dyDescent="0.25">
      <c r="A8" s="28" t="s">
        <v>182</v>
      </c>
      <c r="B8" t="s">
        <v>183</v>
      </c>
      <c r="C8" s="12">
        <v>43746</v>
      </c>
      <c r="D8" s="7">
        <v>40000</v>
      </c>
      <c r="E8" t="s">
        <v>15</v>
      </c>
      <c r="F8" t="s">
        <v>27</v>
      </c>
      <c r="G8" s="7">
        <v>40000</v>
      </c>
      <c r="H8" s="7">
        <v>11800</v>
      </c>
      <c r="I8" s="7">
        <f t="shared" si="0"/>
        <v>28200</v>
      </c>
      <c r="J8" s="7">
        <v>45600</v>
      </c>
      <c r="K8" s="17">
        <f t="shared" si="1"/>
        <v>0.61842105263157898</v>
      </c>
      <c r="L8" s="22" t="s">
        <v>39</v>
      </c>
      <c r="M8" t="s">
        <v>47</v>
      </c>
      <c r="O8" t="s">
        <v>80</v>
      </c>
      <c r="P8">
        <v>201</v>
      </c>
    </row>
    <row r="9" spans="1:54" x14ac:dyDescent="0.25">
      <c r="A9" s="28" t="s">
        <v>229</v>
      </c>
      <c r="B9" t="s">
        <v>230</v>
      </c>
      <c r="C9" s="12">
        <v>43902</v>
      </c>
      <c r="D9" s="7">
        <v>275000</v>
      </c>
      <c r="E9" t="s">
        <v>15</v>
      </c>
      <c r="F9" t="s">
        <v>27</v>
      </c>
      <c r="G9" s="7">
        <v>275000</v>
      </c>
      <c r="H9" s="7">
        <v>132000</v>
      </c>
      <c r="I9" s="7">
        <f t="shared" si="0"/>
        <v>143000</v>
      </c>
      <c r="J9" s="7">
        <v>136000</v>
      </c>
      <c r="K9" s="17">
        <f t="shared" si="1"/>
        <v>1.0514705882352942</v>
      </c>
      <c r="L9" s="22" t="s">
        <v>39</v>
      </c>
      <c r="M9" t="s">
        <v>23</v>
      </c>
      <c r="O9" t="s">
        <v>20</v>
      </c>
      <c r="P9">
        <v>201</v>
      </c>
    </row>
    <row r="10" spans="1:54" x14ac:dyDescent="0.25">
      <c r="A10" s="28" t="s">
        <v>132</v>
      </c>
      <c r="B10" t="s">
        <v>133</v>
      </c>
      <c r="C10" s="12">
        <v>43718</v>
      </c>
      <c r="D10" s="7">
        <v>255000</v>
      </c>
      <c r="E10" t="s">
        <v>24</v>
      </c>
      <c r="F10" t="s">
        <v>29</v>
      </c>
      <c r="G10" s="7">
        <v>255000</v>
      </c>
      <c r="H10" s="7">
        <v>140700</v>
      </c>
      <c r="I10" s="7">
        <f t="shared" si="0"/>
        <v>114300</v>
      </c>
      <c r="J10" s="7">
        <v>95900</v>
      </c>
      <c r="K10" s="17">
        <f t="shared" si="1"/>
        <v>1.191866527632951</v>
      </c>
      <c r="L10" s="22" t="s">
        <v>39</v>
      </c>
      <c r="M10" t="s">
        <v>186</v>
      </c>
      <c r="O10" t="s">
        <v>20</v>
      </c>
      <c r="P10">
        <v>201</v>
      </c>
    </row>
    <row r="11" spans="1:54" x14ac:dyDescent="0.25">
      <c r="A11" s="28" t="s">
        <v>187</v>
      </c>
      <c r="B11" t="s">
        <v>188</v>
      </c>
      <c r="C11" s="12">
        <v>43755</v>
      </c>
      <c r="D11" s="7">
        <v>550000</v>
      </c>
      <c r="E11" t="s">
        <v>15</v>
      </c>
      <c r="F11" t="s">
        <v>27</v>
      </c>
      <c r="G11" s="7">
        <v>550000</v>
      </c>
      <c r="H11" s="7">
        <v>415000</v>
      </c>
      <c r="I11" s="7">
        <f t="shared" si="0"/>
        <v>135000</v>
      </c>
      <c r="J11" s="7">
        <v>260000</v>
      </c>
      <c r="K11" s="17">
        <f t="shared" si="1"/>
        <v>0.51923076923076927</v>
      </c>
      <c r="L11" s="22" t="s">
        <v>39</v>
      </c>
      <c r="M11" t="s">
        <v>42</v>
      </c>
      <c r="O11" t="s">
        <v>20</v>
      </c>
      <c r="P11">
        <v>201</v>
      </c>
    </row>
    <row r="12" spans="1:54" x14ac:dyDescent="0.25">
      <c r="A12" s="28" t="s">
        <v>86</v>
      </c>
      <c r="B12" t="s">
        <v>87</v>
      </c>
      <c r="C12" s="12">
        <v>43691</v>
      </c>
      <c r="D12" s="7">
        <v>210000</v>
      </c>
      <c r="E12" t="s">
        <v>24</v>
      </c>
      <c r="F12" t="s">
        <v>29</v>
      </c>
      <c r="G12" s="7">
        <v>210000</v>
      </c>
      <c r="H12" s="7">
        <v>108000</v>
      </c>
      <c r="I12" s="7">
        <f t="shared" si="0"/>
        <v>102000</v>
      </c>
      <c r="J12" s="7">
        <v>103000</v>
      </c>
      <c r="K12" s="17">
        <f t="shared" si="1"/>
        <v>0.99029126213592233</v>
      </c>
      <c r="L12" s="22" t="s">
        <v>39</v>
      </c>
      <c r="M12" t="s">
        <v>31</v>
      </c>
      <c r="O12" t="s">
        <v>20</v>
      </c>
      <c r="P12">
        <v>201</v>
      </c>
    </row>
    <row r="13" spans="1:54" x14ac:dyDescent="0.25">
      <c r="A13" s="28" t="s">
        <v>89</v>
      </c>
      <c r="B13" t="s">
        <v>90</v>
      </c>
      <c r="C13" s="12">
        <v>43647</v>
      </c>
      <c r="D13" s="7">
        <v>170200</v>
      </c>
      <c r="E13" t="s">
        <v>15</v>
      </c>
      <c r="F13" t="s">
        <v>27</v>
      </c>
      <c r="G13" s="7">
        <v>170200</v>
      </c>
      <c r="H13" s="7">
        <v>136000</v>
      </c>
      <c r="I13" s="7">
        <f t="shared" si="0"/>
        <v>34200</v>
      </c>
      <c r="J13" s="7">
        <v>86600</v>
      </c>
      <c r="K13" s="17">
        <f t="shared" si="1"/>
        <v>0.394919168591224</v>
      </c>
      <c r="L13" s="22" t="s">
        <v>39</v>
      </c>
      <c r="M13" t="s">
        <v>237</v>
      </c>
      <c r="O13" t="s">
        <v>20</v>
      </c>
      <c r="P13">
        <v>201</v>
      </c>
    </row>
    <row r="14" spans="1:54" x14ac:dyDescent="0.25">
      <c r="A14" s="27" t="s">
        <v>311</v>
      </c>
      <c r="B14" t="s">
        <v>312</v>
      </c>
      <c r="C14" s="12">
        <v>44183</v>
      </c>
      <c r="D14" s="7">
        <v>140000</v>
      </c>
      <c r="E14" t="s">
        <v>15</v>
      </c>
      <c r="F14" t="s">
        <v>27</v>
      </c>
      <c r="G14" s="7">
        <v>140000</v>
      </c>
      <c r="H14" s="7">
        <v>13000</v>
      </c>
      <c r="I14" s="7">
        <f t="shared" si="0"/>
        <v>127000</v>
      </c>
      <c r="J14" s="7">
        <v>157000</v>
      </c>
      <c r="K14" s="17">
        <f t="shared" si="1"/>
        <v>0.80891719745222934</v>
      </c>
      <c r="L14" s="22" t="s">
        <v>39</v>
      </c>
      <c r="M14" t="s">
        <v>42</v>
      </c>
      <c r="O14" t="s">
        <v>20</v>
      </c>
      <c r="P14">
        <v>201</v>
      </c>
    </row>
    <row r="15" spans="1:54" x14ac:dyDescent="0.25">
      <c r="A15" s="27" t="s">
        <v>313</v>
      </c>
      <c r="B15" t="s">
        <v>314</v>
      </c>
      <c r="C15" s="12">
        <v>44137</v>
      </c>
      <c r="D15" s="53" t="s">
        <v>315</v>
      </c>
      <c r="E15" t="s">
        <v>24</v>
      </c>
      <c r="F15" t="s">
        <v>29</v>
      </c>
      <c r="G15" s="53" t="s">
        <v>315</v>
      </c>
      <c r="H15" s="7">
        <v>55000</v>
      </c>
      <c r="I15" s="7">
        <v>210000</v>
      </c>
      <c r="J15" s="7">
        <v>573000</v>
      </c>
      <c r="K15" s="17">
        <f t="shared" si="1"/>
        <v>0.36649214659685864</v>
      </c>
      <c r="L15" s="22" t="s">
        <v>39</v>
      </c>
      <c r="M15" t="s">
        <v>121</v>
      </c>
      <c r="N15" t="s">
        <v>316</v>
      </c>
      <c r="O15" t="s">
        <v>20</v>
      </c>
      <c r="P15">
        <v>201</v>
      </c>
    </row>
    <row r="16" spans="1:54" x14ac:dyDescent="0.25">
      <c r="A16" s="27" t="s">
        <v>337</v>
      </c>
      <c r="B16" t="s">
        <v>338</v>
      </c>
      <c r="C16" s="12">
        <v>44223</v>
      </c>
      <c r="D16" s="7">
        <v>90000</v>
      </c>
      <c r="E16" t="s">
        <v>24</v>
      </c>
      <c r="F16" t="s">
        <v>34</v>
      </c>
      <c r="G16" s="7">
        <v>90000</v>
      </c>
      <c r="H16" s="7">
        <v>60000</v>
      </c>
      <c r="I16" s="7">
        <f t="shared" ref="I16" si="2">G16-H16</f>
        <v>30000</v>
      </c>
      <c r="J16" s="7">
        <v>126000</v>
      </c>
      <c r="K16" s="17">
        <f t="shared" si="1"/>
        <v>0.23809523809523808</v>
      </c>
      <c r="L16" s="22" t="s">
        <v>39</v>
      </c>
      <c r="M16" t="s">
        <v>19</v>
      </c>
      <c r="O16" t="s">
        <v>21</v>
      </c>
      <c r="P16">
        <v>201</v>
      </c>
    </row>
    <row r="17" spans="1:16" x14ac:dyDescent="0.25">
      <c r="A17" s="29" t="s">
        <v>102</v>
      </c>
      <c r="B17" s="29" t="s">
        <v>103</v>
      </c>
      <c r="C17" s="30">
        <v>43679</v>
      </c>
      <c r="D17" s="31">
        <v>1800000</v>
      </c>
      <c r="E17" s="29" t="s">
        <v>15</v>
      </c>
      <c r="F17" s="29" t="s">
        <v>27</v>
      </c>
      <c r="G17" s="31">
        <v>1800000</v>
      </c>
      <c r="H17" s="31">
        <v>895000</v>
      </c>
      <c r="I17" s="31">
        <f t="shared" ref="I17:I19" si="3">G17-H17</f>
        <v>905000</v>
      </c>
      <c r="J17" s="31">
        <v>1257000</v>
      </c>
      <c r="K17" s="32">
        <f t="shared" si="1"/>
        <v>0.71996817820206838</v>
      </c>
      <c r="L17" s="33" t="s">
        <v>39</v>
      </c>
      <c r="M17" t="s">
        <v>19</v>
      </c>
      <c r="O17" t="s">
        <v>21</v>
      </c>
      <c r="P17">
        <v>201</v>
      </c>
    </row>
    <row r="18" spans="1:16" x14ac:dyDescent="0.25">
      <c r="A18" s="27" t="s">
        <v>339</v>
      </c>
      <c r="B18" t="s">
        <v>340</v>
      </c>
      <c r="C18" s="12">
        <v>43934</v>
      </c>
      <c r="D18" s="7">
        <v>1250000</v>
      </c>
      <c r="E18" t="s">
        <v>24</v>
      </c>
      <c r="F18" t="s">
        <v>34</v>
      </c>
      <c r="G18" s="7">
        <v>1250000</v>
      </c>
      <c r="H18" s="7">
        <v>140000</v>
      </c>
      <c r="I18" s="7">
        <f t="shared" si="3"/>
        <v>1110000</v>
      </c>
      <c r="J18" s="7">
        <v>1002000</v>
      </c>
      <c r="K18" s="17">
        <f t="shared" si="1"/>
        <v>1.1077844311377245</v>
      </c>
      <c r="L18" s="22" t="s">
        <v>39</v>
      </c>
      <c r="M18" t="s">
        <v>19</v>
      </c>
      <c r="O18" t="s">
        <v>21</v>
      </c>
      <c r="P18">
        <v>201</v>
      </c>
    </row>
    <row r="19" spans="1:16" ht="15.75" thickBot="1" x14ac:dyDescent="0.3">
      <c r="A19" s="27" t="s">
        <v>343</v>
      </c>
      <c r="B19" t="s">
        <v>344</v>
      </c>
      <c r="C19" s="12">
        <v>44027</v>
      </c>
      <c r="D19" s="7">
        <v>1200000</v>
      </c>
      <c r="E19" t="s">
        <v>15</v>
      </c>
      <c r="F19" t="s">
        <v>27</v>
      </c>
      <c r="G19" s="7">
        <v>1200000</v>
      </c>
      <c r="H19" s="7">
        <v>320000</v>
      </c>
      <c r="I19" s="7">
        <f t="shared" si="3"/>
        <v>880000</v>
      </c>
      <c r="J19" s="7">
        <v>1123000</v>
      </c>
      <c r="K19" s="17">
        <f t="shared" si="1"/>
        <v>0.78361531611754232</v>
      </c>
      <c r="L19" s="22" t="s">
        <v>39</v>
      </c>
      <c r="M19" t="s">
        <v>47</v>
      </c>
      <c r="O19" t="s">
        <v>20</v>
      </c>
      <c r="P19">
        <v>201</v>
      </c>
    </row>
    <row r="20" spans="1:16" ht="15.75" thickTop="1" x14ac:dyDescent="0.25">
      <c r="A20" s="3"/>
      <c r="B20" s="3"/>
      <c r="C20" s="13" t="s">
        <v>60</v>
      </c>
      <c r="D20" s="8">
        <f>+SUM(D2:D19)</f>
        <v>7677100</v>
      </c>
      <c r="E20" s="3"/>
      <c r="F20" s="3"/>
      <c r="G20" s="8">
        <f>+SUM(G2:G19)</f>
        <v>7677100</v>
      </c>
      <c r="H20" s="8"/>
      <c r="I20" s="8">
        <f>+SUM(I2:I19)</f>
        <v>5169323</v>
      </c>
      <c r="J20" s="8">
        <f>+SUM(J2:J19)</f>
        <v>6884580</v>
      </c>
      <c r="K20" s="18"/>
      <c r="L20" s="23"/>
      <c r="M20" s="3"/>
      <c r="N20" s="3"/>
      <c r="O20" s="3"/>
      <c r="P20" s="3"/>
    </row>
    <row r="21" spans="1:16" x14ac:dyDescent="0.25">
      <c r="A21" s="4"/>
      <c r="B21" s="4"/>
      <c r="C21" s="14"/>
      <c r="D21" s="9"/>
      <c r="E21" s="4"/>
      <c r="F21" s="4"/>
      <c r="G21" s="9"/>
      <c r="H21" s="9"/>
      <c r="I21" s="9"/>
      <c r="J21" s="9" t="s">
        <v>61</v>
      </c>
      <c r="K21" s="19">
        <f>I20/J20</f>
        <v>0.75085524461913433</v>
      </c>
      <c r="L21" s="43" t="s">
        <v>221</v>
      </c>
      <c r="M21" s="4"/>
      <c r="N21" s="4"/>
      <c r="O21" s="4"/>
      <c r="P21" s="4"/>
    </row>
    <row r="22" spans="1:16" ht="21" x14ac:dyDescent="0.35">
      <c r="A22" s="50" t="s">
        <v>414</v>
      </c>
      <c r="B22" s="5"/>
      <c r="C22" s="15"/>
      <c r="D22" s="10"/>
      <c r="E22" s="5"/>
      <c r="F22" s="5"/>
      <c r="G22" s="10"/>
      <c r="H22" s="10"/>
      <c r="I22" s="10"/>
      <c r="J22" s="10" t="s">
        <v>62</v>
      </c>
      <c r="K22" s="20">
        <f>AVERAGE(K2:K17)</f>
        <v>0.72362091968835862</v>
      </c>
      <c r="L22" s="26" t="s">
        <v>221</v>
      </c>
      <c r="M22" s="5"/>
      <c r="N22" s="5"/>
      <c r="O22" s="5"/>
      <c r="P22" s="5"/>
    </row>
    <row r="25" spans="1:16" x14ac:dyDescent="0.25">
      <c r="A25" s="28" t="s">
        <v>91</v>
      </c>
      <c r="B25" t="s">
        <v>92</v>
      </c>
      <c r="C25" s="12">
        <v>43615</v>
      </c>
      <c r="D25" s="7">
        <v>350000</v>
      </c>
      <c r="E25" t="s">
        <v>15</v>
      </c>
      <c r="F25" t="s">
        <v>27</v>
      </c>
      <c r="G25" s="7">
        <v>350000</v>
      </c>
      <c r="H25" s="7">
        <v>137000</v>
      </c>
      <c r="I25" s="7">
        <f t="shared" ref="I25" si="4">G25-H25</f>
        <v>213000</v>
      </c>
      <c r="J25" s="7">
        <v>450000</v>
      </c>
      <c r="K25" s="17">
        <f t="shared" ref="K25" si="5">I25/J25</f>
        <v>0.47333333333333333</v>
      </c>
      <c r="L25" s="22" t="s">
        <v>39</v>
      </c>
      <c r="M25" t="s">
        <v>41</v>
      </c>
      <c r="O25" t="s">
        <v>21</v>
      </c>
      <c r="P25">
        <v>201</v>
      </c>
    </row>
    <row r="26" spans="1:16" x14ac:dyDescent="0.25">
      <c r="A26" s="28" t="s">
        <v>108</v>
      </c>
      <c r="B26" t="s">
        <v>109</v>
      </c>
      <c r="C26" s="12">
        <v>43581</v>
      </c>
      <c r="D26" s="7">
        <v>100000</v>
      </c>
      <c r="E26" t="s">
        <v>15</v>
      </c>
      <c r="F26" t="s">
        <v>27</v>
      </c>
      <c r="G26" s="7">
        <v>100000</v>
      </c>
      <c r="H26" s="7">
        <v>51000</v>
      </c>
      <c r="I26" s="7">
        <f t="shared" ref="I26:I27" si="6">G26-H26</f>
        <v>49000</v>
      </c>
      <c r="J26" s="7">
        <v>138000</v>
      </c>
      <c r="K26" s="17">
        <f t="shared" ref="K26:K27" si="7">I26/J26</f>
        <v>0.35507246376811596</v>
      </c>
      <c r="L26" s="22" t="s">
        <v>57</v>
      </c>
      <c r="M26" t="s">
        <v>48</v>
      </c>
      <c r="O26" t="s">
        <v>21</v>
      </c>
      <c r="P26">
        <v>201</v>
      </c>
    </row>
    <row r="27" spans="1:16" s="60" customFormat="1" x14ac:dyDescent="0.25">
      <c r="A27" s="27" t="s">
        <v>294</v>
      </c>
      <c r="B27" s="60" t="s">
        <v>295</v>
      </c>
      <c r="C27" s="62">
        <v>44130</v>
      </c>
      <c r="D27" s="61">
        <v>160000</v>
      </c>
      <c r="E27" s="60" t="s">
        <v>15</v>
      </c>
      <c r="F27" s="60" t="s">
        <v>27</v>
      </c>
      <c r="G27" s="61">
        <v>160000</v>
      </c>
      <c r="H27" s="61">
        <v>153000</v>
      </c>
      <c r="I27" s="61">
        <f t="shared" si="6"/>
        <v>7000</v>
      </c>
      <c r="J27" s="61">
        <v>43000</v>
      </c>
      <c r="K27" s="63">
        <f t="shared" si="7"/>
        <v>0.16279069767441862</v>
      </c>
      <c r="L27" s="22" t="s">
        <v>39</v>
      </c>
      <c r="M27" s="60" t="s">
        <v>296</v>
      </c>
      <c r="O27" s="60" t="s">
        <v>297</v>
      </c>
      <c r="P27" s="60">
        <v>201</v>
      </c>
    </row>
  </sheetData>
  <conditionalFormatting sqref="A2:P2 A13:P13 A6:P6 A17:P17 A19:P19">
    <cfRule type="expression" dxfId="113" priority="187" stopIfTrue="1">
      <formula>MOD(ROW(),4)&gt;1</formula>
    </cfRule>
    <cfRule type="expression" dxfId="112" priority="188" stopIfTrue="1">
      <formula>MOD(ROW(),4)&lt;2</formula>
    </cfRule>
  </conditionalFormatting>
  <conditionalFormatting sqref="A10:P10 G9:P9 G11:P11 A12:H12 J12:P12">
    <cfRule type="expression" dxfId="111" priority="99" stopIfTrue="1">
      <formula>MOD(ROW(),4)&gt;1</formula>
    </cfRule>
    <cfRule type="expression" dxfId="110" priority="100" stopIfTrue="1">
      <formula>MOD(ROW(),4)&lt;2</formula>
    </cfRule>
  </conditionalFormatting>
  <conditionalFormatting sqref="F11">
    <cfRule type="expression" dxfId="109" priority="91" stopIfTrue="1">
      <formula>MOD(ROW(),4)&gt;1</formula>
    </cfRule>
    <cfRule type="expression" dxfId="108" priority="92" stopIfTrue="1">
      <formula>MOD(ROW(),4)&lt;2</formula>
    </cfRule>
  </conditionalFormatting>
  <conditionalFormatting sqref="A11:E11">
    <cfRule type="expression" dxfId="107" priority="93" stopIfTrue="1">
      <formula>MOD(ROW(),4)&gt;1</formula>
    </cfRule>
    <cfRule type="expression" dxfId="106" priority="94" stopIfTrue="1">
      <formula>MOD(ROW(),4)&lt;2</formula>
    </cfRule>
  </conditionalFormatting>
  <conditionalFormatting sqref="F9">
    <cfRule type="expression" dxfId="105" priority="65" stopIfTrue="1">
      <formula>MOD(ROW(),4)&gt;1</formula>
    </cfRule>
    <cfRule type="expression" dxfId="104" priority="66" stopIfTrue="1">
      <formula>MOD(ROW(),4)&lt;2</formula>
    </cfRule>
  </conditionalFormatting>
  <conditionalFormatting sqref="A9:E9">
    <cfRule type="expression" dxfId="103" priority="67" stopIfTrue="1">
      <formula>MOD(ROW(),4)&gt;1</formula>
    </cfRule>
    <cfRule type="expression" dxfId="102" priority="68" stopIfTrue="1">
      <formula>MOD(ROW(),4)&lt;2</formula>
    </cfRule>
  </conditionalFormatting>
  <conditionalFormatting sqref="I12">
    <cfRule type="expression" dxfId="101" priority="27" stopIfTrue="1">
      <formula>MOD(ROW(),4)&gt;1</formula>
    </cfRule>
    <cfRule type="expression" dxfId="100" priority="28" stopIfTrue="1">
      <formula>MOD(ROW(),4)&lt;2</formula>
    </cfRule>
  </conditionalFormatting>
  <conditionalFormatting sqref="A26:P26">
    <cfRule type="expression" dxfId="99" priority="23" stopIfTrue="1">
      <formula>MOD(ROW(),4)&gt;1</formula>
    </cfRule>
    <cfRule type="expression" dxfId="98" priority="24" stopIfTrue="1">
      <formula>MOD(ROW(),4)&lt;2</formula>
    </cfRule>
  </conditionalFormatting>
  <conditionalFormatting sqref="A25:P25">
    <cfRule type="expression" dxfId="97" priority="19" stopIfTrue="1">
      <formula>MOD(ROW(),4)&gt;1</formula>
    </cfRule>
    <cfRule type="expression" dxfId="96" priority="20" stopIfTrue="1">
      <formula>MOD(ROW(),4)&lt;2</formula>
    </cfRule>
  </conditionalFormatting>
  <conditionalFormatting sqref="A7:P8">
    <cfRule type="expression" dxfId="95" priority="17" stopIfTrue="1">
      <formula>MOD(ROW(),4)&gt;1</formula>
    </cfRule>
    <cfRule type="expression" dxfId="94" priority="18" stopIfTrue="1">
      <formula>MOD(ROW(),4)&lt;2</formula>
    </cfRule>
  </conditionalFormatting>
  <conditionalFormatting sqref="A3:P5">
    <cfRule type="expression" dxfId="93" priority="13" stopIfTrue="1">
      <formula>MOD(ROW(),4)&gt;1</formula>
    </cfRule>
    <cfRule type="expression" dxfId="92" priority="14" stopIfTrue="1">
      <formula>MOD(ROW(),4)&lt;2</formula>
    </cfRule>
  </conditionalFormatting>
  <conditionalFormatting sqref="A14:P15">
    <cfRule type="expression" dxfId="91" priority="9" stopIfTrue="1">
      <formula>MOD(ROW(),4)&gt;1</formula>
    </cfRule>
    <cfRule type="expression" dxfId="90" priority="10" stopIfTrue="1">
      <formula>MOD(ROW(),4)&lt;2</formula>
    </cfRule>
  </conditionalFormatting>
  <conditionalFormatting sqref="A16:P16">
    <cfRule type="expression" dxfId="89" priority="7" stopIfTrue="1">
      <formula>MOD(ROW(),4)&gt;1</formula>
    </cfRule>
    <cfRule type="expression" dxfId="88" priority="8" stopIfTrue="1">
      <formula>MOD(ROW(),4)&lt;2</formula>
    </cfRule>
  </conditionalFormatting>
  <conditionalFormatting sqref="A18:P18">
    <cfRule type="expression" dxfId="87" priority="5" stopIfTrue="1">
      <formula>MOD(ROW(),4)&gt;1</formula>
    </cfRule>
    <cfRule type="expression" dxfId="86" priority="6" stopIfTrue="1">
      <formula>MOD(ROW(),4)&lt;2</formula>
    </cfRule>
  </conditionalFormatting>
  <conditionalFormatting sqref="A27:P27">
    <cfRule type="expression" dxfId="85" priority="1" stopIfTrue="1">
      <formula>MOD(ROW(),4)&gt;1</formula>
    </cfRule>
    <cfRule type="expression" dxfId="84" priority="2" stopIfTrue="1">
      <formula>MOD(ROW(),4)&lt;2</formula>
    </cfRule>
  </conditionalFormatting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E.C.F. Analysis</vt:lpstr>
      <vt:lpstr>Ash &amp; Berlin</vt:lpstr>
      <vt:lpstr>Bedford</vt:lpstr>
      <vt:lpstr>Dundee Village</vt:lpstr>
      <vt:lpstr>Erie</vt:lpstr>
      <vt:lpstr>07 &amp; 12</vt:lpstr>
      <vt:lpstr>Ida</vt:lpstr>
      <vt:lpstr>Raisinville</vt:lpstr>
      <vt:lpstr>Gen Twp</vt:lpstr>
      <vt:lpstr>Small City</vt:lpstr>
      <vt:lpstr>Mult Res</vt:lpstr>
      <vt:lpstr>Discount Str</vt:lpstr>
      <vt:lpstr>301</vt:lpstr>
      <vt:lpstr>ECF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bnarewski</dc:creator>
  <cp:lastModifiedBy>User</cp:lastModifiedBy>
  <cp:lastPrinted>2021-10-15T16:56:49Z</cp:lastPrinted>
  <dcterms:created xsi:type="dcterms:W3CDTF">2018-07-27T13:26:13Z</dcterms:created>
  <dcterms:modified xsi:type="dcterms:W3CDTF">2022-03-01T16:25:45Z</dcterms:modified>
</cp:coreProperties>
</file>